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255" windowWidth="15570" windowHeight="7365" firstSheet="4" activeTab="7"/>
  </bookViews>
  <sheets>
    <sheet name="पशुपन्छी तथ्याङ्ग " sheetId="1" r:id="rId1"/>
    <sheet name="काठमाण्को पशुपन्छी तथ्याङ्ग" sheetId="2" r:id="rId2"/>
    <sheet name="भक्तपुरको पशुपन्छी तथ्याङ्ग" sheetId="3" r:id="rId3"/>
    <sheet name="ललितपुरको पशुपन्छी तथ्याङ्ग" sheetId="4" r:id="rId4"/>
    <sheet name="उत्पादन " sheetId="5" r:id="rId5"/>
    <sheet name="काठमाणौंको उत्पादन" sheetId="6" r:id="rId6"/>
    <sheet name="भक्तपुरको उत्पादन" sheetId="7" r:id="rId7"/>
    <sheet name="ललितपुरको उत्पादन" sheetId="8" r:id="rId8"/>
  </sheets>
  <definedNames>
    <definedName name="_xlnm.Print_Titles" localSheetId="1">'काठमाण्को पशुपन्छी तथ्याङ्ग'!$3:$3</definedName>
    <definedName name="_xlnm.Print_Titles" localSheetId="0">'पशुपन्छी तथ्याङ्ग '!$3:$3</definedName>
    <definedName name="_xlnm.Print_Titles" localSheetId="2">'भक्तपुरको पशुपन्छी तथ्याङ्ग'!$3:$3</definedName>
    <definedName name="_xlnm.Print_Titles" localSheetId="3">'ललितपुरको पशुपन्छी तथ्याङ्ग'!$3:$3</definedName>
  </definedNames>
  <calcPr fullCalcOnLoad="1"/>
</workbook>
</file>

<file path=xl/comments7.xml><?xml version="1.0" encoding="utf-8"?>
<comments xmlns="http://schemas.openxmlformats.org/spreadsheetml/2006/main">
  <authors>
    <author>nec</author>
  </authors>
  <commentList>
    <comment ref="A1" authorId="0">
      <text>
        <r>
          <rPr>
            <b/>
            <sz val="8"/>
            <rFont val="Tahoma"/>
            <family val="2"/>
          </rPr>
          <t>nec: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<sst xmlns="http://schemas.openxmlformats.org/spreadsheetml/2006/main" count="754" uniqueCount="120">
  <si>
    <t>विवरण</t>
  </si>
  <si>
    <t xml:space="preserve">कैफियत </t>
  </si>
  <si>
    <t xml:space="preserve"> के.जी. </t>
  </si>
  <si>
    <t>क्र.सं.</t>
  </si>
  <si>
    <t>ईकाई</t>
  </si>
  <si>
    <t>मासु उत्पादन</t>
  </si>
  <si>
    <t>मे.टन</t>
  </si>
  <si>
    <t>खसी/बोका</t>
  </si>
  <si>
    <t>भेडा/च्याङ्ग्रा</t>
  </si>
  <si>
    <t>राँगो/भैंसी</t>
  </si>
  <si>
    <t>बंगुर</t>
  </si>
  <si>
    <t>कुखुरा/हाँस</t>
  </si>
  <si>
    <t>जम्मा</t>
  </si>
  <si>
    <t>दुध उत्पादन</t>
  </si>
  <si>
    <t>गाई</t>
  </si>
  <si>
    <t>भैंसी</t>
  </si>
  <si>
    <t>फुल उत्पादन</t>
  </si>
  <si>
    <t>कुखुरा</t>
  </si>
  <si>
    <t>हाँस</t>
  </si>
  <si>
    <t>ह.गोटा</t>
  </si>
  <si>
    <t>ऊन उत्पादन</t>
  </si>
  <si>
    <t>माछा उत्पादन</t>
  </si>
  <si>
    <t>खरायो</t>
  </si>
  <si>
    <t>छाला उत्पादन</t>
  </si>
  <si>
    <t>ठुलो पशुको छाला</t>
  </si>
  <si>
    <t>सानो पशुको छाला</t>
  </si>
  <si>
    <t>गोटा</t>
  </si>
  <si>
    <t>बाख्रा</t>
  </si>
  <si>
    <t>भेडा</t>
  </si>
  <si>
    <t>जात</t>
  </si>
  <si>
    <t>स्थानीय</t>
  </si>
  <si>
    <t>उन्नत</t>
  </si>
  <si>
    <t>दुधालु गाई</t>
  </si>
  <si>
    <t>थारो गाई</t>
  </si>
  <si>
    <t>बहर</t>
  </si>
  <si>
    <t>कोरेली</t>
  </si>
  <si>
    <t>बाच्छा</t>
  </si>
  <si>
    <t>बाच्छी</t>
  </si>
  <si>
    <t>प्रजनन् साँढे</t>
  </si>
  <si>
    <t>प्रजनन् राँगो</t>
  </si>
  <si>
    <t>जोत्ने राँगो</t>
  </si>
  <si>
    <t>जोत्ने गोरु</t>
  </si>
  <si>
    <t>दुधालु भैंसी</t>
  </si>
  <si>
    <t>थारो भैंसी</t>
  </si>
  <si>
    <t>पाडो</t>
  </si>
  <si>
    <t>थोरे</t>
  </si>
  <si>
    <t>पाडा</t>
  </si>
  <si>
    <t>पाडी</t>
  </si>
  <si>
    <t>प्रजनन् बोका</t>
  </si>
  <si>
    <t>खसी</t>
  </si>
  <si>
    <t>ब्याएको बाख्री</t>
  </si>
  <si>
    <t>थारो बाख्री</t>
  </si>
  <si>
    <t>पठ्याङ्ग्रा</t>
  </si>
  <si>
    <t>पठ्याङ्ग्री</t>
  </si>
  <si>
    <t>पाठा</t>
  </si>
  <si>
    <t>पाठी</t>
  </si>
  <si>
    <t>प्रजनन् थुमा</t>
  </si>
  <si>
    <t>खसी पारेको</t>
  </si>
  <si>
    <t>व्याएको भेडी</t>
  </si>
  <si>
    <t>थारो भेडी</t>
  </si>
  <si>
    <t>छतौरा</t>
  </si>
  <si>
    <t>छतौरी</t>
  </si>
  <si>
    <t>प्रजनन् विर</t>
  </si>
  <si>
    <t>व्याएको भुनी</t>
  </si>
  <si>
    <t>थारो भुनी</t>
  </si>
  <si>
    <t>लेयर्स</t>
  </si>
  <si>
    <t>ब्रोईलर</t>
  </si>
  <si>
    <t>रहु</t>
  </si>
  <si>
    <t>सिल्भर कार्प</t>
  </si>
  <si>
    <t>बिगहेड कार्प</t>
  </si>
  <si>
    <t>ग्रास कार्प</t>
  </si>
  <si>
    <t>कमन कार्प</t>
  </si>
  <si>
    <t>जम्मा माछा</t>
  </si>
  <si>
    <t>व्यावसायीक</t>
  </si>
  <si>
    <t>प्राकृतिक</t>
  </si>
  <si>
    <t>जलाशय</t>
  </si>
  <si>
    <t>माछा</t>
  </si>
  <si>
    <t>बहर/कोरेली/पाडो/थोरेको उमेर ६ महिना भन्दा माथी प्रजनन् योग्य नभएसम्म हुनेछ ।</t>
  </si>
  <si>
    <t>पठ्याङ्ग्रा/पठ्याङ्ग्री/छतौरा/छतौरीको उमेर ६ महिना भन्दा माथी १ वर्ष भन्दा मुनी हुनु पर्नेछ ।</t>
  </si>
  <si>
    <t>नोटः</t>
  </si>
  <si>
    <t>पोखरीको क्षे.फ.(हे)</t>
  </si>
  <si>
    <t>भेटेरिनरी अस्पताल तथा पशु सेवा विज्ञ केन्द्र, ललितपुर अन्तर्गत काठमाण्डौं जिल्लाको</t>
  </si>
  <si>
    <t>भेटेरिनरी अस्पताल तथा पशु सेवा विज्ञ केन्द्र, ललितपुर अन्तर्गत भक्तपुर जिल्लाको</t>
  </si>
  <si>
    <t>भेटेरिनरी अस्पताल तथा पशु सेवा विज्ञ केन्द्र, ललितपुर अन्तर्गत ललितपुर जिल्लाको</t>
  </si>
  <si>
    <t>भेटेरिनरी अस्पताल तथा पशु सेवा विज्ञ केन्द्र, ललितपुर</t>
  </si>
  <si>
    <t xml:space="preserve"> भेटेरिनरी अस्पताल तथा पशु सेवा विज्ञ केन्द्र, ललितपुर</t>
  </si>
  <si>
    <t xml:space="preserve"> भेटेरिनरी अस्पताल तथा पशु सेवा विज्ञ केन्द्र, ललितपुर अन्तर्गत काठमाण्डौं जिल्लाको</t>
  </si>
  <si>
    <t xml:space="preserve"> भेटेरिनरी अस्पताल तथा पशु सेवा विज्ञ केन्द्र, ललितपुर अन्तर्गत भक्तपुर जिल्लाको</t>
  </si>
  <si>
    <t xml:space="preserve"> भेटेरिनरी अस्पताल तथा पशु सेवा विज्ञ केन्द्र, ललितपुर अन्तर्गत ललितपुर जिल्लाको</t>
  </si>
  <si>
    <t>फुल पार्ने</t>
  </si>
  <si>
    <t>फुल नपार्ने</t>
  </si>
  <si>
    <t>व्रोईलर</t>
  </si>
  <si>
    <t>चौंरी</t>
  </si>
  <si>
    <t>प्रजनन् याक</t>
  </si>
  <si>
    <t>दुधालु चौंरी</t>
  </si>
  <si>
    <t>थारो चौंरी</t>
  </si>
  <si>
    <t>डेम्जो</t>
  </si>
  <si>
    <t>झोक्पा</t>
  </si>
  <si>
    <t>ट्राउट</t>
  </si>
  <si>
    <t>प्रा.माछा</t>
  </si>
  <si>
    <t>नाक</t>
  </si>
  <si>
    <t>चौंरी (चौंरी नपाईने क्षेत्र)</t>
  </si>
  <si>
    <t>आ.व. २०७5/०७6 को बार्षिक पशु, पन्छी एवं मत्स्य उत्पादन विवरण</t>
  </si>
  <si>
    <t>आ.व. २०७6/०७7</t>
  </si>
  <si>
    <t>छैन</t>
  </si>
  <si>
    <t xml:space="preserve">टर्की </t>
  </si>
  <si>
    <t>कालिज</t>
  </si>
  <si>
    <t>बट्टाई</t>
  </si>
  <si>
    <t xml:space="preserve">हाल सम्मको उत्पादन परिणाम </t>
  </si>
  <si>
    <t xml:space="preserve">दोस्रो चौमासिक उत्पादन परिणाम </t>
  </si>
  <si>
    <t xml:space="preserve">प्रथम चौमासिक उत्पादन परिणाम </t>
  </si>
  <si>
    <t>हाल सम्मको उत्पादन परिणाम</t>
  </si>
  <si>
    <t xml:space="preserve">तेस्रो चौमासिक उत्पादन परिणाम </t>
  </si>
  <si>
    <t>के.जी</t>
  </si>
  <si>
    <t>बार्षिक पशुपन्छी एवं मत्स्यजन्य पदार्थ उत्पादन विवरण</t>
  </si>
  <si>
    <t>बार्षिक काठमाण्डौ,ललितपुर र भक्तपुर जिल्लको पशुपन्छी एवं मत्स्यजन्य पदार्थ उत्पादन विवरण</t>
  </si>
  <si>
    <t>रूजु गर्ने  :-</t>
  </si>
  <si>
    <t>प्रमाणित गर्ने::-</t>
  </si>
  <si>
    <t>तयार गर्ने  :-</t>
  </si>
  <si>
    <t>प्रमाणित गर्ने :-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</si>
</sst>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.##"/>
    <numFmt numFmtId="165" formatCode="[$-4000439]0.#"/>
    <numFmt numFmtId="166" formatCode="0.000"/>
    <numFmt numFmtId="167" formatCode="[$-4000439]0"/>
    <numFmt numFmtId="168" formatCode="0.0"/>
    <numFmt numFmtId="169" formatCode="[$-4000439]0.###"/>
    <numFmt numFmtId="170" formatCode="[$-4000439]0.####"/>
    <numFmt numFmtId="171" formatCode="0.0000"/>
    <numFmt numFmtId="172" formatCode="[$-4000439]0.#####"/>
    <numFmt numFmtId="173" formatCode="[$-4000439]0.0"/>
    <numFmt numFmtId="174" formatCode="0.0000000"/>
    <numFmt numFmtId="175" formatCode="0.00000"/>
    <numFmt numFmtId="176" formatCode="0.000000"/>
    <numFmt numFmtId="177" formatCode="[$-4000439]0.00"/>
    <numFmt numFmtId="178" formatCode="[$-4000439]0.000"/>
    <numFmt numFmtId="179" formatCode="[$-4000439]0.0000"/>
    <numFmt numFmtId="180" formatCode="[$-4000439]0.00000"/>
    <numFmt numFmtId="181" formatCode="0.0000000000"/>
    <numFmt numFmtId="182" formatCode="0.000000000"/>
    <numFmt numFmtId="183" formatCode="0.00000000"/>
    <numFmt numFmtId="184" formatCode="[$-4000439]0.0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Kalimati"/>
      <family val="0"/>
    </font>
    <font>
      <b/>
      <sz val="11"/>
      <name val="Kalimati"/>
      <family val="0"/>
    </font>
    <font>
      <sz val="10"/>
      <name val="Kalimati"/>
      <family val="0"/>
    </font>
    <font>
      <b/>
      <sz val="10"/>
      <name val="Kalimati"/>
      <family val="0"/>
    </font>
    <font>
      <b/>
      <sz val="9"/>
      <name val="Kalimati"/>
      <family val="0"/>
    </font>
    <font>
      <sz val="9"/>
      <name val="Kalimati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Kalimati"/>
      <family val="0"/>
    </font>
    <font>
      <sz val="8"/>
      <name val="Kalimat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Kalimati"/>
      <family val="0"/>
    </font>
    <font>
      <b/>
      <sz val="11"/>
      <color indexed="8"/>
      <name val="Kalimati"/>
      <family val="0"/>
    </font>
    <font>
      <b/>
      <u val="single"/>
      <sz val="11"/>
      <color indexed="8"/>
      <name val="Kalimati"/>
      <family val="0"/>
    </font>
    <font>
      <b/>
      <sz val="10"/>
      <color indexed="8"/>
      <name val="Kalimati"/>
      <family val="0"/>
    </font>
    <font>
      <b/>
      <sz val="9"/>
      <color indexed="8"/>
      <name val="Kalimati"/>
      <family val="0"/>
    </font>
    <font>
      <sz val="9"/>
      <color indexed="8"/>
      <name val="Kalimati"/>
      <family val="0"/>
    </font>
    <font>
      <sz val="10"/>
      <color indexed="8"/>
      <name val="Kalimati"/>
      <family val="0"/>
    </font>
    <font>
      <b/>
      <sz val="8"/>
      <color indexed="8"/>
      <name val="Kalimati"/>
      <family val="0"/>
    </font>
    <font>
      <sz val="8"/>
      <color indexed="8"/>
      <name val="Kalima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alimati"/>
      <family val="0"/>
    </font>
    <font>
      <b/>
      <sz val="11"/>
      <color theme="1"/>
      <name val="Kalimati"/>
      <family val="0"/>
    </font>
    <font>
      <b/>
      <u val="single"/>
      <sz val="11"/>
      <color theme="1"/>
      <name val="Kalimati"/>
      <family val="0"/>
    </font>
    <font>
      <b/>
      <sz val="10"/>
      <color theme="1"/>
      <name val="Kalimati"/>
      <family val="0"/>
    </font>
    <font>
      <b/>
      <sz val="9"/>
      <color theme="1"/>
      <name val="Kalimati"/>
      <family val="0"/>
    </font>
    <font>
      <sz val="9"/>
      <color theme="1"/>
      <name val="Kalimati"/>
      <family val="0"/>
    </font>
    <font>
      <sz val="10"/>
      <color theme="1"/>
      <name val="Kalimati"/>
      <family val="0"/>
    </font>
    <font>
      <b/>
      <sz val="8"/>
      <color theme="1"/>
      <name val="Kalimati"/>
      <family val="0"/>
    </font>
    <font>
      <sz val="8"/>
      <color theme="1"/>
      <name val="Kalimat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/>
    </xf>
    <xf numFmtId="167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53" fillId="0" borderId="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left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167" fontId="57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right" vertical="center" wrapText="1"/>
    </xf>
    <xf numFmtId="165" fontId="58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left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166" fontId="58" fillId="0" borderId="10" xfId="0" applyNumberFormat="1" applyFont="1" applyBorder="1" applyAlignment="1">
      <alignment horizontal="right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 wrapText="1"/>
    </xf>
    <xf numFmtId="169" fontId="58" fillId="0" borderId="10" xfId="0" applyNumberFormat="1" applyFont="1" applyBorder="1" applyAlignment="1">
      <alignment horizontal="right" vertical="center" wrapText="1"/>
    </xf>
    <xf numFmtId="43" fontId="6" fillId="33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172" fontId="58" fillId="0" borderId="10" xfId="0" applyNumberFormat="1" applyFont="1" applyBorder="1" applyAlignment="1">
      <alignment horizontal="right" vertical="center" wrapText="1"/>
    </xf>
    <xf numFmtId="164" fontId="57" fillId="33" borderId="10" xfId="0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left" vertical="center" wrapText="1"/>
    </xf>
    <xf numFmtId="43" fontId="6" fillId="33" borderId="10" xfId="0" applyNumberFormat="1" applyFont="1" applyFill="1" applyBorder="1" applyAlignment="1">
      <alignment horizontal="left" vertical="center" wrapText="1"/>
    </xf>
    <xf numFmtId="43" fontId="6" fillId="33" borderId="10" xfId="0" applyNumberFormat="1" applyFont="1" applyFill="1" applyBorder="1" applyAlignment="1">
      <alignment horizontal="right" vertical="center" wrapText="1"/>
    </xf>
    <xf numFmtId="167" fontId="57" fillId="33" borderId="10" xfId="0" applyNumberFormat="1" applyFont="1" applyFill="1" applyBorder="1" applyAlignment="1">
      <alignment horizontal="right" vertical="center" wrapText="1"/>
    </xf>
    <xf numFmtId="169" fontId="57" fillId="33" borderId="10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3" fontId="7" fillId="33" borderId="10" xfId="0" applyNumberFormat="1" applyFont="1" applyFill="1" applyBorder="1" applyAlignment="1">
      <alignment horizontal="right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 wrapText="1"/>
    </xf>
    <xf numFmtId="9" fontId="54" fillId="0" borderId="0" xfId="0" applyNumberFormat="1" applyFont="1" applyBorder="1" applyAlignment="1">
      <alignment horizontal="center" vertical="center" wrapText="1"/>
    </xf>
    <xf numFmtId="10" fontId="54" fillId="0" borderId="0" xfId="0" applyNumberFormat="1" applyFont="1" applyBorder="1" applyAlignment="1">
      <alignment horizontal="center" vertical="center" wrapText="1"/>
    </xf>
    <xf numFmtId="43" fontId="54" fillId="0" borderId="0" xfId="0" applyNumberFormat="1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172" fontId="58" fillId="33" borderId="10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43" fontId="3" fillId="0" borderId="0" xfId="0" applyNumberFormat="1" applyFont="1" applyBorder="1" applyAlignment="1">
      <alignment horizontal="left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166" fontId="58" fillId="0" borderId="0" xfId="0" applyNumberFormat="1" applyFont="1" applyBorder="1" applyAlignment="1">
      <alignment horizontal="right" vertical="center" wrapText="1"/>
    </xf>
    <xf numFmtId="164" fontId="57" fillId="33" borderId="0" xfId="0" applyNumberFormat="1" applyFont="1" applyFill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169" fontId="58" fillId="0" borderId="0" xfId="0" applyNumberFormat="1" applyFont="1" applyBorder="1" applyAlignment="1">
      <alignment horizontal="right" vertical="center" wrapText="1"/>
    </xf>
    <xf numFmtId="169" fontId="57" fillId="33" borderId="0" xfId="0" applyNumberFormat="1" applyFont="1" applyFill="1" applyBorder="1" applyAlignment="1">
      <alignment horizontal="right" vertical="center" wrapText="1"/>
    </xf>
    <xf numFmtId="172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167" fontId="57" fillId="33" borderId="0" xfId="0" applyNumberFormat="1" applyFont="1" applyFill="1" applyBorder="1" applyAlignment="1">
      <alignment horizontal="right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43" fontId="58" fillId="0" borderId="10" xfId="0" applyNumberFormat="1" applyFont="1" applyBorder="1" applyAlignment="1">
      <alignment horizontal="left"/>
    </xf>
    <xf numFmtId="43" fontId="57" fillId="33" borderId="10" xfId="0" applyNumberFormat="1" applyFont="1" applyFill="1" applyBorder="1" applyAlignment="1">
      <alignment horizontal="left"/>
    </xf>
    <xf numFmtId="43" fontId="57" fillId="0" borderId="10" xfId="0" applyNumberFormat="1" applyFont="1" applyBorder="1" applyAlignment="1">
      <alignment horizontal="left"/>
    </xf>
    <xf numFmtId="43" fontId="7" fillId="0" borderId="10" xfId="0" applyNumberFormat="1" applyFont="1" applyBorder="1" applyAlignment="1">
      <alignment horizontal="left" wrapText="1"/>
    </xf>
    <xf numFmtId="1" fontId="58" fillId="0" borderId="10" xfId="0" applyNumberFormat="1" applyFont="1" applyBorder="1" applyAlignment="1">
      <alignment horizontal="center" vertical="center" wrapText="1"/>
    </xf>
    <xf numFmtId="165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center" vertical="center" wrapText="1"/>
    </xf>
    <xf numFmtId="43" fontId="6" fillId="33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left" vertical="center" wrapText="1"/>
    </xf>
    <xf numFmtId="2" fontId="57" fillId="33" borderId="10" xfId="0" applyNumberFormat="1" applyFont="1" applyFill="1" applyBorder="1" applyAlignment="1">
      <alignment horizontal="left" vertical="center" wrapText="1"/>
    </xf>
    <xf numFmtId="2" fontId="57" fillId="0" borderId="10" xfId="0" applyNumberFormat="1" applyFont="1" applyBorder="1" applyAlignment="1">
      <alignment horizontal="left" vertical="center" wrapText="1"/>
    </xf>
    <xf numFmtId="187" fontId="7" fillId="0" borderId="10" xfId="0" applyNumberFormat="1" applyFont="1" applyBorder="1" applyAlignment="1">
      <alignment horizontal="left" vertical="center" wrapText="1"/>
    </xf>
    <xf numFmtId="187" fontId="58" fillId="0" borderId="10" xfId="0" applyNumberFormat="1" applyFont="1" applyBorder="1" applyAlignment="1">
      <alignment horizontal="left" vertical="center" wrapText="1"/>
    </xf>
    <xf numFmtId="187" fontId="6" fillId="33" borderId="10" xfId="0" applyNumberFormat="1" applyFont="1" applyFill="1" applyBorder="1" applyAlignment="1">
      <alignment horizontal="left" vertical="center" wrapText="1"/>
    </xf>
    <xf numFmtId="187" fontId="57" fillId="33" borderId="10" xfId="0" applyNumberFormat="1" applyFont="1" applyFill="1" applyBorder="1" applyAlignment="1">
      <alignment horizontal="left" vertical="center" wrapText="1"/>
    </xf>
    <xf numFmtId="2" fontId="58" fillId="33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167" fontId="60" fillId="0" borderId="10" xfId="0" applyNumberFormat="1" applyFont="1" applyBorder="1" applyAlignment="1">
      <alignment horizontal="center" vertical="center" wrapText="1"/>
    </xf>
    <xf numFmtId="165" fontId="61" fillId="0" borderId="10" xfId="0" applyNumberFormat="1" applyFont="1" applyBorder="1" applyAlignment="1">
      <alignment horizontal="right" vertical="center" wrapText="1"/>
    </xf>
    <xf numFmtId="43" fontId="11" fillId="0" borderId="10" xfId="0" applyNumberFormat="1" applyFont="1" applyBorder="1" applyAlignment="1">
      <alignment horizontal="left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43" fontId="10" fillId="33" borderId="10" xfId="0" applyNumberFormat="1" applyFont="1" applyFill="1" applyBorder="1" applyAlignment="1">
      <alignment horizontal="right" vertical="center" wrapText="1"/>
    </xf>
    <xf numFmtId="43" fontId="10" fillId="33" borderId="10" xfId="0" applyNumberFormat="1" applyFont="1" applyFill="1" applyBorder="1" applyAlignment="1">
      <alignment horizontal="center" vertical="center" wrapText="1"/>
    </xf>
    <xf numFmtId="43" fontId="10" fillId="33" borderId="10" xfId="0" applyNumberFormat="1" applyFont="1" applyFill="1" applyBorder="1" applyAlignment="1">
      <alignment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vertical="center" wrapText="1"/>
    </xf>
    <xf numFmtId="187" fontId="11" fillId="0" borderId="10" xfId="0" applyNumberFormat="1" applyFont="1" applyBorder="1" applyAlignment="1">
      <alignment horizontal="center" vertical="center" wrapText="1"/>
    </xf>
    <xf numFmtId="187" fontId="11" fillId="0" borderId="10" xfId="0" applyNumberFormat="1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wrapText="1"/>
    </xf>
    <xf numFmtId="0" fontId="60" fillId="33" borderId="0" xfId="0" applyFont="1" applyFill="1" applyBorder="1" applyAlignment="1">
      <alignment horizontal="center" vertical="center" wrapText="1"/>
    </xf>
    <xf numFmtId="187" fontId="10" fillId="33" borderId="10" xfId="0" applyNumberFormat="1" applyFont="1" applyFill="1" applyBorder="1" applyAlignment="1">
      <alignment horizontal="center" vertical="center" wrapText="1"/>
    </xf>
    <xf numFmtId="187" fontId="10" fillId="33" borderId="10" xfId="0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horizontal="left" vertical="center" wrapText="1"/>
    </xf>
    <xf numFmtId="43" fontId="60" fillId="33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43" fontId="11" fillId="33" borderId="10" xfId="0" applyNumberFormat="1" applyFont="1" applyFill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172" fontId="58" fillId="33" borderId="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zoomScalePageLayoutView="0" workbookViewId="0" topLeftCell="A1">
      <selection activeCell="A2" sqref="A2:L2"/>
    </sheetView>
  </sheetViews>
  <sheetFormatPr defaultColWidth="8.8515625" defaultRowHeight="24" customHeight="1"/>
  <cols>
    <col min="1" max="1" width="7.7109375" style="8" customWidth="1"/>
    <col min="2" max="2" width="10.7109375" style="8" customWidth="1"/>
    <col min="3" max="3" width="12.00390625" style="8" customWidth="1"/>
    <col min="4" max="5" width="12.28125" style="8" bestFit="1" customWidth="1"/>
    <col min="6" max="6" width="13.7109375" style="8" customWidth="1"/>
    <col min="7" max="7" width="10.7109375" style="8" customWidth="1"/>
    <col min="8" max="8" width="10.28125" style="8" customWidth="1"/>
    <col min="9" max="9" width="10.00390625" style="8" customWidth="1"/>
    <col min="10" max="10" width="10.57421875" style="8" customWidth="1"/>
    <col min="11" max="11" width="10.421875" style="8" bestFit="1" customWidth="1"/>
    <col min="12" max="12" width="14.7109375" style="8" customWidth="1"/>
    <col min="13" max="16384" width="8.8515625" style="8" customWidth="1"/>
  </cols>
  <sheetData>
    <row r="1" spans="1:12" s="9" customFormat="1" ht="24.75" customHeight="1">
      <c r="A1" s="130" t="s">
        <v>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.75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0" customFormat="1" ht="24.75" customHeight="1">
      <c r="A3" s="12" t="s">
        <v>3</v>
      </c>
      <c r="B3" s="132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4.75" customHeight="1">
      <c r="A4" s="126">
        <v>1</v>
      </c>
      <c r="B4" s="127" t="s">
        <v>14</v>
      </c>
      <c r="C4" s="4" t="s">
        <v>29</v>
      </c>
      <c r="D4" s="5" t="s">
        <v>38</v>
      </c>
      <c r="E4" s="5" t="s">
        <v>41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12</v>
      </c>
    </row>
    <row r="5" spans="1:12" ht="24.75" customHeight="1">
      <c r="A5" s="127"/>
      <c r="B5" s="127"/>
      <c r="C5" s="4" t="s">
        <v>30</v>
      </c>
      <c r="D5" s="6">
        <f>'काठमाण्को पशुपन्छी तथ्याङ्ग'!D5+'भक्तपुरको पशुपन्छी तथ्याङ्ग'!D5+'ललितपुरको पशुपन्छी तथ्याङ्ग'!D5</f>
        <v>181.9</v>
      </c>
      <c r="E5" s="6">
        <f>'काठमाण्को पशुपन्छी तथ्याङ्ग'!E5+'भक्तपुरको पशुपन्छी तथ्याङ्ग'!E5+'ललितपुरको पशुपन्छी तथ्याङ्ग'!E5</f>
        <v>2176.38</v>
      </c>
      <c r="F5" s="6">
        <f>'काठमाण्को पशुपन्छी तथ्याङ्ग'!F5+'भक्तपुरको पशुपन्छी तथ्याङ्ग'!F5+'ललितपुरको पशुपन्छी तथ्याङ्ग'!F5</f>
        <v>6384.6900000000005</v>
      </c>
      <c r="G5" s="6">
        <f>'काठमाण्को पशुपन्छी तथ्याङ्ग'!G5+'भक्तपुरको पशुपन्छी तथ्याङ्ग'!G5+'ललितपुरको पशुपन्छी तथ्याङ्ग'!G5</f>
        <v>2871.88</v>
      </c>
      <c r="H5" s="6">
        <f>'काठमाण्को पशुपन्छी तथ्याङ्ग'!H5+'भक्तपुरको पशुपन्छी तथ्याङ्ग'!H5+'ललितपुरको पशुपन्छी तथ्याङ्ग'!H5</f>
        <v>1793.32</v>
      </c>
      <c r="I5" s="6">
        <f>'काठमाण्को पशुपन्छी तथ्याङ्ग'!I5+'भक्तपुरको पशुपन्छी तथ्याङ्ग'!I5+'ललितपुरको पशुपन्छी तथ्याङ्ग'!I5</f>
        <v>5123.16</v>
      </c>
      <c r="J5" s="6">
        <f>'काठमाण्को पशुपन्छी तथ्याङ्ग'!J5+'भक्तपुरको पशुपन्छी तथ्याङ्ग'!J5+'ललितपुरको पशुपन्छी तथ्याङ्ग'!J5</f>
        <v>1502.28</v>
      </c>
      <c r="K5" s="6">
        <f>'काठमाण्को पशुपन्छी तथ्याङ्ग'!K5+'भक्तपुरको पशुपन्छी तथ्याङ्ग'!K5+'ललितपुरको पशुपन्छी तथ्याङ्ग'!K5</f>
        <v>1782.62</v>
      </c>
      <c r="L5" s="6">
        <f>SUM(D5:K5)</f>
        <v>21816.23</v>
      </c>
    </row>
    <row r="6" spans="1:12" ht="24.75" customHeight="1">
      <c r="A6" s="127"/>
      <c r="B6" s="127"/>
      <c r="C6" s="4" t="s">
        <v>31</v>
      </c>
      <c r="D6" s="6">
        <f>'काठमाण्को पशुपन्छी तथ्याङ्ग'!D6+'भक्तपुरको पशुपन्छी तथ्याङ्ग'!D6+'ललितपुरको पशुपन्छी तथ्याङ्ग'!D6</f>
        <v>199.01999999999998</v>
      </c>
      <c r="E6" s="6">
        <f>'काठमाण्को पशुपन्छी तथ्याङ्ग'!E6+'भक्तपुरको पशुपन्छी तथ्याङ्ग'!E6+'ललितपुरको पशुपन्छी तथ्याङ्ग'!E6</f>
        <v>0</v>
      </c>
      <c r="F6" s="6">
        <f>'काठमाण्को पशुपन्छी तथ्याङ्ग'!F6+'भक्तपुरको पशुपन्छी तथ्याङ्ग'!F6+'ललितपुरको पशुपन्छी तथ्याङ्ग'!F6</f>
        <v>24772.64</v>
      </c>
      <c r="G6" s="6">
        <f>'काठमाण्को पशुपन्छी तथ्याङ्ग'!G6+'भक्तपुरको पशुपन्छी तथ्याङ्ग'!G6+'ललितपुरको पशुपन्छी तथ्याङ्ग'!G6</f>
        <v>19597.050000000003</v>
      </c>
      <c r="H6" s="6">
        <f>'काठमाण्को पशुपन्छी तथ्याङ्ग'!H6+'भक्तपुरको पशुपन्छी तथ्याङ्ग'!H6+'ललितपुरको पशुपन्छी तथ्याङ्ग'!H6</f>
        <v>3311.65</v>
      </c>
      <c r="I6" s="6">
        <f>'काठमाण्को पशुपन्छी तथ्याङ्ग'!I6+'भक्तपुरको पशुपन्छी तथ्याङ्ग'!I6+'ललितपुरको पशुपन्छी तथ्याङ्ग'!I6</f>
        <v>14030.91</v>
      </c>
      <c r="J6" s="6">
        <f>'काठमाण्को पशुपन्छी तथ्याङ्ग'!J6+'भक्तपुरको पशुपन्छी तथ्याङ्ग'!J6+'ललितपुरको पशुपन्छी तथ्याङ्ग'!J6</f>
        <v>7932.9800000000005</v>
      </c>
      <c r="K6" s="6">
        <f>'काठमाण्को पशुपन्छी तथ्याङ्ग'!K6+'भक्तपुरको पशुपन्छी तथ्याङ्ग'!K6+'ललितपुरको पशुपन्छी तथ्याङ्ग'!K6</f>
        <v>9369.990000000002</v>
      </c>
      <c r="L6" s="6">
        <f>SUM(D6:K6)</f>
        <v>79214.24</v>
      </c>
    </row>
    <row r="7" spans="1:12" ht="24.75" customHeight="1">
      <c r="A7" s="127"/>
      <c r="B7" s="127"/>
      <c r="C7" s="13" t="s">
        <v>12</v>
      </c>
      <c r="D7" s="14">
        <f>D5+D6</f>
        <v>380.91999999999996</v>
      </c>
      <c r="E7" s="14">
        <f aca="true" t="shared" si="0" ref="E7:K7">E5+E6</f>
        <v>2176.38</v>
      </c>
      <c r="F7" s="14">
        <f t="shared" si="0"/>
        <v>31157.33</v>
      </c>
      <c r="G7" s="14">
        <f t="shared" si="0"/>
        <v>22468.930000000004</v>
      </c>
      <c r="H7" s="14">
        <f t="shared" si="0"/>
        <v>5104.97</v>
      </c>
      <c r="I7" s="14">
        <f t="shared" si="0"/>
        <v>19154.07</v>
      </c>
      <c r="J7" s="14">
        <f t="shared" si="0"/>
        <v>9435.26</v>
      </c>
      <c r="K7" s="14">
        <f t="shared" si="0"/>
        <v>11152.61</v>
      </c>
      <c r="L7" s="14">
        <f>L5+L6</f>
        <v>101030.47</v>
      </c>
    </row>
    <row r="8" spans="1:12" ht="24.75" customHeight="1">
      <c r="A8" s="129">
        <v>2</v>
      </c>
      <c r="B8" s="128" t="s">
        <v>15</v>
      </c>
      <c r="C8" s="4" t="s">
        <v>29</v>
      </c>
      <c r="D8" s="7" t="s">
        <v>39</v>
      </c>
      <c r="E8" s="7" t="s">
        <v>40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12</v>
      </c>
    </row>
    <row r="9" spans="1:12" ht="24.75" customHeight="1">
      <c r="A9" s="128"/>
      <c r="B9" s="128"/>
      <c r="C9" s="4" t="s">
        <v>30</v>
      </c>
      <c r="D9" s="6">
        <f>'काठमाण्को पशुपन्छी तथ्याङ्ग'!D9+'भक्तपुरको पशुपन्छी तथ्याङ्ग'!D9+'ललितपुरको पशुपन्छी तथ्याङ्ग'!D9</f>
        <v>161.57</v>
      </c>
      <c r="E9" s="6">
        <f>'काठमाण्को पशुपन्छी तथ्याङ्ग'!E9+'भक्तपुरको पशुपन्छी तथ्याङ्ग'!E9+'ललितपुरको पशुपन्छी तथ्याङ्ग'!E9</f>
        <v>0</v>
      </c>
      <c r="F9" s="6">
        <f>'काठमाण्को पशुपन्छी तथ्याङ्ग'!F9+'भक्तपुरको पशुपन्छी तथ्याङ्ग'!F9+'ललितपुरको पशुपन्छी तथ्याङ्ग'!F9</f>
        <v>6565.52</v>
      </c>
      <c r="G9" s="6">
        <f>'काठमाण्को पशुपन्छी तथ्याङ्ग'!G9+'भक्तपुरको पशुपन्छी तथ्याङ्ग'!G9+'ललितपुरको पशुपन्छी तथ्याङ्ग'!G9</f>
        <v>3845.58</v>
      </c>
      <c r="H9" s="6">
        <f>'काठमाण्को पशुपन्छी तथ्याङ्ग'!H9+'भक्तपुरको पशुपन्छी तथ्याङ्ग'!H9+'ललितपुरको पशुपन्छी तथ्याङ्ग'!H9</f>
        <v>3944.0200000000004</v>
      </c>
      <c r="I9" s="6">
        <f>'काठमाण्को पशुपन्छी तथ्याङ्ग'!I9+'भक्तपुरको पशुपन्छी तथ्याङ्ग'!I9+'ललितपुरको पशुपन्छी तथ्याङ्ग'!I9</f>
        <v>6008.05</v>
      </c>
      <c r="J9" s="6">
        <f>'काठमाण्को पशुपन्छी तथ्याङ्ग'!J9+'भक्तपुरको पशुपन्छी तथ्याङ्ग'!J9+'ललितपुरको पशुपन्छी तथ्याङ्ग'!J9</f>
        <v>3474.29</v>
      </c>
      <c r="K9" s="6">
        <f>'काठमाण्को पशुपन्छी तथ्याङ्ग'!K9+'भक्तपुरको पशुपन्छी तथ्याङ्ग'!K9+'ललितपुरको पशुपन्छी तथ्याङ्ग'!K9</f>
        <v>3383.34</v>
      </c>
      <c r="L9" s="6">
        <f>SUM(D9:K9)</f>
        <v>27382.370000000003</v>
      </c>
    </row>
    <row r="10" spans="1:12" ht="24.75" customHeight="1">
      <c r="A10" s="128"/>
      <c r="B10" s="128"/>
      <c r="C10" s="4" t="s">
        <v>31</v>
      </c>
      <c r="D10" s="6">
        <f>'काठमाण्को पशुपन्छी तथ्याङ्ग'!D10+'भक्तपुरको पशुपन्छी तथ्याङ्ग'!D10+'ललितपुरको पशुपन्छी तथ्याङ्ग'!D10</f>
        <v>234.32999999999998</v>
      </c>
      <c r="E10" s="6">
        <f>'काठमाण्को पशुपन्छी तथ्याङ्ग'!E10+'भक्तपुरको पशुपन्छी तथ्याङ्ग'!E10+'ललितपुरको पशुपन्छी तथ्याङ्ग'!E10</f>
        <v>0</v>
      </c>
      <c r="F10" s="6">
        <f>'काठमाण्को पशुपन्छी तथ्याङ्ग'!F10+'भक्तपुरको पशुपन्छी तथ्याङ्ग'!F10+'ललितपुरको पशुपन्छी तथ्याङ्ग'!F10</f>
        <v>13941.030000000002</v>
      </c>
      <c r="G10" s="6">
        <f>'काठमाण्को पशुपन्छी तथ्याङ्ग'!G10+'भक्तपुरको पशुपन्छी तथ्याङ्ग'!G10+'ललितपुरको पशुपन्छी तथ्याङ्ग'!G10</f>
        <v>5652.8099999999995</v>
      </c>
      <c r="H10" s="6">
        <f>'काठमाण्को पशुपन्छी तथ्याङ्ग'!H10+'भक्तपुरको पशुपन्छी तथ्याङ्ग'!H10+'ललितपुरको पशुपन्छी तथ्याङ्ग'!H10</f>
        <v>5568.28</v>
      </c>
      <c r="I10" s="6">
        <f>'काठमाण्को पशुपन्छी तथ्याङ्ग'!I10+'भक्तपुरको पशुपन्छी तथ्याङ्ग'!I10+'ललितपुरको पशुपन्छी तथ्याङ्ग'!I10</f>
        <v>11058.45</v>
      </c>
      <c r="J10" s="6">
        <f>'काठमाण्को पशुपन्छी तथ्याङ्ग'!J10+'भक्तपुरको पशुपन्छी तथ्याङ्ग'!J10+'ललितपुरको पशुपन्छी तथ्याङ्ग'!J10</f>
        <v>5002.25</v>
      </c>
      <c r="K10" s="6">
        <f>'काठमाण्को पशुपन्छी तथ्याङ्ग'!K10+'भक्तपुरको पशुपन्छी तथ्याङ्ग'!K10+'ललितपुरको पशुपन्छी तथ्याङ्ग'!K10</f>
        <v>4957.3099999999995</v>
      </c>
      <c r="L10" s="6">
        <f>SUM(D10:K10)</f>
        <v>46414.46</v>
      </c>
    </row>
    <row r="11" spans="1:12" ht="24.75" customHeight="1">
      <c r="A11" s="128"/>
      <c r="B11" s="128"/>
      <c r="C11" s="13" t="s">
        <v>12</v>
      </c>
      <c r="D11" s="14">
        <f aca="true" t="shared" si="1" ref="D11:K11">D9+D10</f>
        <v>395.9</v>
      </c>
      <c r="E11" s="14">
        <f t="shared" si="1"/>
        <v>0</v>
      </c>
      <c r="F11" s="14">
        <f t="shared" si="1"/>
        <v>20506.550000000003</v>
      </c>
      <c r="G11" s="14">
        <f t="shared" si="1"/>
        <v>9498.39</v>
      </c>
      <c r="H11" s="14">
        <f t="shared" si="1"/>
        <v>9512.3</v>
      </c>
      <c r="I11" s="14">
        <f t="shared" si="1"/>
        <v>17066.5</v>
      </c>
      <c r="J11" s="14">
        <f t="shared" si="1"/>
        <v>8476.54</v>
      </c>
      <c r="K11" s="14">
        <f t="shared" si="1"/>
        <v>8340.65</v>
      </c>
      <c r="L11" s="14">
        <f>L9+L10</f>
        <v>73796.83</v>
      </c>
    </row>
    <row r="12" spans="1:12" ht="24.75" customHeight="1">
      <c r="A12" s="126">
        <v>3</v>
      </c>
      <c r="B12" s="128" t="s">
        <v>27</v>
      </c>
      <c r="C12" s="4" t="s">
        <v>29</v>
      </c>
      <c r="D12" s="7" t="s">
        <v>48</v>
      </c>
      <c r="E12" s="7" t="s">
        <v>49</v>
      </c>
      <c r="F12" s="7" t="s">
        <v>50</v>
      </c>
      <c r="G12" s="7" t="s">
        <v>51</v>
      </c>
      <c r="H12" s="7" t="s">
        <v>52</v>
      </c>
      <c r="I12" s="7" t="s">
        <v>53</v>
      </c>
      <c r="J12" s="7" t="s">
        <v>54</v>
      </c>
      <c r="K12" s="7" t="s">
        <v>55</v>
      </c>
      <c r="L12" s="7" t="s">
        <v>12</v>
      </c>
    </row>
    <row r="13" spans="1:12" ht="24.75" customHeight="1">
      <c r="A13" s="127"/>
      <c r="B13" s="128"/>
      <c r="C13" s="4" t="s">
        <v>30</v>
      </c>
      <c r="D13" s="6">
        <f>'काठमाण्को पशुपन्छी तथ्याङ्ग'!D13+'भक्तपुरको पशुपन्छी तथ्याङ्ग'!D13+'ललितपुरको पशुपन्छी तथ्याङ्ग'!D13</f>
        <v>4279.22</v>
      </c>
      <c r="E13" s="6">
        <f>'काठमाण्को पशुपन्छी तथ्याङ्ग'!E13+'भक्तपुरको पशुपन्छी तथ्याङ्ग'!E13+'ललितपुरको पशुपन्छी तथ्याङ्ग'!E13</f>
        <v>10798.22</v>
      </c>
      <c r="F13" s="6">
        <f>'काठमाण्को पशुपन्छी तथ्याङ्ग'!F13+'भक्तपुरको पशुपन्छी तथ्याङ्ग'!F13+'ललितपुरको पशुपन्छी तथ्याङ्ग'!F13</f>
        <v>15073.2</v>
      </c>
      <c r="G13" s="6">
        <f>'काठमाण्को पशुपन्छी तथ्याङ्ग'!G13+'भक्तपुरको पशुपन्छी तथ्याङ्ग'!G13+'ललितपुरको पशुपन्छी तथ्याङ्ग'!G13</f>
        <v>10040.32</v>
      </c>
      <c r="H13" s="6">
        <f>'काठमाण्को पशुपन्छी तथ्याङ्ग'!H13+'भक्तपुरको पशुपन्छी तथ्याङ्ग'!H13+'ललितपुरको पशुपन्छी तथ्याङ्ग'!H13</f>
        <v>10574.560000000001</v>
      </c>
      <c r="I13" s="6">
        <f>'काठमाण्को पशुपन्छी तथ्याङ्ग'!I13+'भक्तपुरको पशुपन्छी तथ्याङ्ग'!I13+'ललितपुरको पशुपन्छी तथ्याङ्ग'!I13</f>
        <v>13648.56</v>
      </c>
      <c r="J13" s="6">
        <f>'काठमाण्को पशुपन्छी तथ्याङ्ग'!J13+'भक्तपुरको पशुपन्छी तथ्याङ्ग'!J13+'ललितपुरको पशुपन्छी तथ्याङ्ग'!J13</f>
        <v>12690.32</v>
      </c>
      <c r="K13" s="6">
        <f>'काठमाण्को पशुपन्छी तथ्याङ्ग'!K13+'भक्तपुरको पशुपन्छी तथ्याङ्ग'!K13+'ललितपुरको पशुपन्छी तथ्याङ्ग'!K13</f>
        <v>12568.419999999998</v>
      </c>
      <c r="L13" s="6">
        <f>SUM(D13:K13)</f>
        <v>89672.81999999999</v>
      </c>
    </row>
    <row r="14" spans="1:12" ht="24.75" customHeight="1">
      <c r="A14" s="127"/>
      <c r="B14" s="128"/>
      <c r="C14" s="4" t="s">
        <v>31</v>
      </c>
      <c r="D14" s="6">
        <f>'काठमाण्को पशुपन्छी तथ्याङ्ग'!D14+'भक्तपुरको पशुपन्छी तथ्याङ्ग'!D14+'ललितपुरको पशुपन्छी तथ्याङ्ग'!D14</f>
        <v>6066.38</v>
      </c>
      <c r="E14" s="6">
        <f>'काठमाण्को पशुपन्छी तथ्याङ्ग'!E14+'भक्तपुरको पशुपन्छी तथ्याङ्ग'!E14+'ललितपुरको पशुपन्छी तथ्याङ्ग'!E14</f>
        <v>8460.92</v>
      </c>
      <c r="F14" s="6">
        <f>'काठमाण्को पशुपन्छी तथ्याङ्ग'!F14+'भक्तपुरको पशुपन्छी तथ्याङ्ग'!F14+'ललितपुरको पशुपन्छी तथ्याङ्ग'!F14</f>
        <v>15324.419999999998</v>
      </c>
      <c r="G14" s="6">
        <f>'काठमाण्को पशुपन्छी तथ्याङ्ग'!G14+'भक्तपुरको पशुपन्छी तथ्याङ्ग'!G14+'ललितपुरको पशुपन्छी तथ्याङ्ग'!G14</f>
        <v>9308.92</v>
      </c>
      <c r="H14" s="6">
        <f>'काठमाण्को पशुपन्छी तथ्याङ्ग'!H14+'भक्तपुरको पशुपन्छी तथ्याङ्ग'!H14+'ललितपुरको पशुपन्छी तथ्याङ्ग'!H14</f>
        <v>9014.24</v>
      </c>
      <c r="I14" s="6">
        <f>'काठमाण्को पशुपन्छी तथ्याङ्ग'!I14+'भक्तपुरको पशुपन्छी तथ्याङ्ग'!I14+'ललितपुरको पशुपन्छी तथ्याङ्ग'!I14</f>
        <v>12062.8</v>
      </c>
      <c r="J14" s="6">
        <f>'काठमाण्को पशुपन्छी तथ्याङ्ग'!J14+'भक्तपुरको पशुपन्छी तथ्याङ्ग'!J14+'ललितपुरको पशुपन्छी तथ्याङ्ग'!J14</f>
        <v>12499.52</v>
      </c>
      <c r="K14" s="6">
        <f>'काठमाण्को पशुपन्छी तथ्याङ्ग'!K14+'भक्तपुरको पशुपन्छी तथ्याङ्ग'!K14+'ललितपुरको पशुपन्छी तथ्याङ्ग'!K14</f>
        <v>14542.14</v>
      </c>
      <c r="L14" s="6">
        <f>SUM(D14:K14)</f>
        <v>87279.34</v>
      </c>
    </row>
    <row r="15" spans="1:12" ht="24.75" customHeight="1">
      <c r="A15" s="127"/>
      <c r="B15" s="128"/>
      <c r="C15" s="13" t="s">
        <v>12</v>
      </c>
      <c r="D15" s="14">
        <f aca="true" t="shared" si="2" ref="D15:K15">D13+D14</f>
        <v>10345.6</v>
      </c>
      <c r="E15" s="14">
        <f t="shared" si="2"/>
        <v>19259.14</v>
      </c>
      <c r="F15" s="14">
        <f t="shared" si="2"/>
        <v>30397.62</v>
      </c>
      <c r="G15" s="14">
        <f t="shared" si="2"/>
        <v>19349.239999999998</v>
      </c>
      <c r="H15" s="14">
        <f t="shared" si="2"/>
        <v>19588.800000000003</v>
      </c>
      <c r="I15" s="14">
        <f t="shared" si="2"/>
        <v>25711.36</v>
      </c>
      <c r="J15" s="14">
        <f t="shared" si="2"/>
        <v>25189.84</v>
      </c>
      <c r="K15" s="14">
        <f t="shared" si="2"/>
        <v>27110.559999999998</v>
      </c>
      <c r="L15" s="14">
        <f>L13+L14</f>
        <v>176952.15999999997</v>
      </c>
    </row>
    <row r="16" spans="1:12" ht="24.75" customHeight="1">
      <c r="A16" s="126">
        <v>4</v>
      </c>
      <c r="B16" s="128" t="s">
        <v>28</v>
      </c>
      <c r="C16" s="4" t="s">
        <v>29</v>
      </c>
      <c r="D16" s="7" t="s">
        <v>56</v>
      </c>
      <c r="E16" s="7" t="s">
        <v>57</v>
      </c>
      <c r="F16" s="7" t="s">
        <v>58</v>
      </c>
      <c r="G16" s="7" t="s">
        <v>59</v>
      </c>
      <c r="H16" s="7" t="s">
        <v>60</v>
      </c>
      <c r="I16" s="7" t="s">
        <v>61</v>
      </c>
      <c r="J16" s="7" t="s">
        <v>54</v>
      </c>
      <c r="K16" s="7" t="s">
        <v>55</v>
      </c>
      <c r="L16" s="7" t="s">
        <v>12</v>
      </c>
    </row>
    <row r="17" spans="1:12" ht="24.75" customHeight="1">
      <c r="A17" s="127"/>
      <c r="B17" s="128"/>
      <c r="C17" s="4" t="s">
        <v>30</v>
      </c>
      <c r="D17" s="6">
        <f>'काठमाण्को पशुपन्छी तथ्याङ्ग'!D17+'भक्तपुरको पशुपन्छी तथ्याङ्ग'!D17+'ललितपुरको पशुपन्छी तथ्याङ्ग'!D17</f>
        <v>243.8</v>
      </c>
      <c r="E17" s="6">
        <f>'काठमाण्को पशुपन्छी तथ्याङ्ग'!E17+'भक्तपुरको पशुपन्छी तथ्याङ्ग'!E17+'ललितपुरको पशुपन्छी तथ्याङ्ग'!E17</f>
        <v>0</v>
      </c>
      <c r="F17" s="6">
        <f>'काठमाण्को पशुपन्छी तथ्याङ्ग'!F17+'भक्तपुरको पशुपन्छी तथ्याङ्ग'!F17+'ललितपुरको पशुपन्छी तथ्याङ्ग'!F17</f>
        <v>637.06</v>
      </c>
      <c r="G17" s="6">
        <f>'काठमाण्को पशुपन्छी तथ्याङ्ग'!G17+'भक्तपुरको पशुपन्छी तथ्याङ्ग'!G17+'ललितपुरको पशुपन्छी तथ्याङ्ग'!G17</f>
        <v>627.52</v>
      </c>
      <c r="H17" s="6">
        <f>'काठमाण्को पशुपन्छी तथ्याङ्ग'!H17+'भक्तपुरको पशुपन्छी तथ्याङ्ग'!H17+'ललितपुरको पशुपन्छी तथ्याङ्ग'!H17</f>
        <v>803.48</v>
      </c>
      <c r="I17" s="6">
        <f>'काठमाण्को पशुपन्छी तथ्याङ्ग'!I17+'भक्तपुरको पशुपन्छी तथ्याङ्ग'!I17+'ललितपुरको पशुपन्छी तथ्याङ्ग'!I17</f>
        <v>1023.96</v>
      </c>
      <c r="J17" s="6">
        <f>'काठमाण्को पशुपन्छी तथ्याङ्ग'!J17+'भक्तपुरको पशुपन्छी तथ्याङ्ग'!J17+'ललितपुरको पशुपन्छी तथ्याङ्ग'!J17</f>
        <v>1072.72</v>
      </c>
      <c r="K17" s="6">
        <f>'काठमाण्को पशुपन्छी तथ्याङ्ग'!K17+'भक्तपुरको पशुपन्छी तथ्याङ्ग'!K17+'ललितपुरको पशुपन्छी तथ्याङ्ग'!K17</f>
        <v>1089.6799999999998</v>
      </c>
      <c r="L17" s="6">
        <f>SUM(D17:K17)</f>
        <v>5498.219999999999</v>
      </c>
    </row>
    <row r="18" spans="1:12" ht="24.75" customHeight="1">
      <c r="A18" s="127"/>
      <c r="B18" s="128"/>
      <c r="C18" s="4" t="s">
        <v>31</v>
      </c>
      <c r="D18" s="6">
        <f>'काठमाण्को पशुपन्छी तथ्याङ्ग'!D18+'भक्तपुरको पशुपन्छी तथ्याङ्ग'!D18+'ललितपुरको पशुपन्छी तथ्याङ्ग'!D18</f>
        <v>230.02</v>
      </c>
      <c r="E18" s="6">
        <f>'काठमाण्को पशुपन्छी तथ्याङ्ग'!E18+'भक्तपुरको पशुपन्छी तथ्याङ्ग'!E18+'ललितपुरको पशुपन्छी तथ्याङ्ग'!E18</f>
        <v>0</v>
      </c>
      <c r="F18" s="6">
        <f>'काठमाण्को पशुपन्छी तथ्याङ्ग'!F18+'भक्तपुरको पशुपन्छी तथ्याङ्ग'!F18+'ललितपुरको पशुपन्छी तथ्याङ्ग'!F18</f>
        <v>458.98</v>
      </c>
      <c r="G18" s="6">
        <f>'काठमाण्को पशुपन्छी तथ्याङ्ग'!G18+'भक्तपुरको पशुपन्छी तथ्याङ्ग'!G18+'ललितपुरको पशुपन्छी तथ्याङ्ग'!G18</f>
        <v>375.24</v>
      </c>
      <c r="H18" s="6">
        <f>'काठमाण्को पशुपन्छी तथ्याङ्ग'!H18+'भक्तपुरको पशुपन्छी तथ्याङ्ग'!H18+'ललितपुरको पशुपन्छी तथ्याङ्ग'!H18</f>
        <v>597.84</v>
      </c>
      <c r="I18" s="6">
        <f>'काठमाण्को पशुपन्छी तथ्याङ्ग'!I18+'भक्तपुरको पशुपन्छी तथ्याङ्ग'!I18+'ललितपुरको पशुपन्छी तथ्याङ्ग'!I18</f>
        <v>443.08000000000004</v>
      </c>
      <c r="J18" s="6">
        <f>'काठमाण्को पशुपन्छी तथ्याङ्ग'!J18+'भक्तपुरको पशुपन्छी तथ्याङ्ग'!J18+'ललितपुरको पशुपन्छी तथ्याङ्ग'!J18</f>
        <v>1193.56</v>
      </c>
      <c r="K18" s="6">
        <f>'काठमाण्को पशुपन्छी तथ्याङ्ग'!K18+'भक्तपुरको पशुपन्छी तथ्याङ्ग'!K18+'ललितपुरको पशुपन्छी तथ्याङ्ग'!K18</f>
        <v>1285.78</v>
      </c>
      <c r="L18" s="6">
        <f>SUM(D18:K18)</f>
        <v>4584.5</v>
      </c>
    </row>
    <row r="19" spans="1:12" ht="24.75" customHeight="1">
      <c r="A19" s="127"/>
      <c r="B19" s="128"/>
      <c r="C19" s="13" t="s">
        <v>12</v>
      </c>
      <c r="D19" s="14">
        <f aca="true" t="shared" si="3" ref="D19:K19">D17+D18</f>
        <v>473.82000000000005</v>
      </c>
      <c r="E19" s="14">
        <f t="shared" si="3"/>
        <v>0</v>
      </c>
      <c r="F19" s="14">
        <f t="shared" si="3"/>
        <v>1096.04</v>
      </c>
      <c r="G19" s="14">
        <f t="shared" si="3"/>
        <v>1002.76</v>
      </c>
      <c r="H19" s="14">
        <f t="shared" si="3"/>
        <v>1401.3200000000002</v>
      </c>
      <c r="I19" s="14">
        <f t="shared" si="3"/>
        <v>1467.04</v>
      </c>
      <c r="J19" s="14">
        <f t="shared" si="3"/>
        <v>2266.2799999999997</v>
      </c>
      <c r="K19" s="14">
        <f t="shared" si="3"/>
        <v>2375.46</v>
      </c>
      <c r="L19" s="14">
        <f>L17+L18</f>
        <v>10082.72</v>
      </c>
    </row>
    <row r="20" spans="1:12" ht="21.75" customHeight="1">
      <c r="A20" s="126">
        <v>5</v>
      </c>
      <c r="B20" s="128" t="s">
        <v>10</v>
      </c>
      <c r="C20" s="4" t="s">
        <v>29</v>
      </c>
      <c r="D20" s="7" t="s">
        <v>62</v>
      </c>
      <c r="E20" s="7" t="s">
        <v>57</v>
      </c>
      <c r="F20" s="7" t="s">
        <v>63</v>
      </c>
      <c r="G20" s="7" t="s">
        <v>64</v>
      </c>
      <c r="H20" s="7" t="s">
        <v>60</v>
      </c>
      <c r="I20" s="7" t="s">
        <v>61</v>
      </c>
      <c r="J20" s="7" t="s">
        <v>54</v>
      </c>
      <c r="K20" s="7" t="s">
        <v>55</v>
      </c>
      <c r="L20" s="7" t="s">
        <v>12</v>
      </c>
    </row>
    <row r="21" spans="1:12" ht="21.75" customHeight="1">
      <c r="A21" s="127"/>
      <c r="B21" s="128"/>
      <c r="C21" s="4" t="s">
        <v>30</v>
      </c>
      <c r="D21" s="6">
        <f>'काठमाण्को पशुपन्छी तथ्याङ्ग'!D21+'भक्तपुरको पशुपन्छी तथ्याङ्ग'!D21+'ललितपुरको पशुपन्छी तथ्याङ्ग'!D21</f>
        <v>134.62</v>
      </c>
      <c r="E21" s="6">
        <f>'काठमाण्को पशुपन्छी तथ्याङ्ग'!E21+'भक्तपुरको पशुपन्छी तथ्याङ्ग'!E21+'ललितपुरको पशुपन्छी तथ्याङ्ग'!E21</f>
        <v>1844.4</v>
      </c>
      <c r="F21" s="6">
        <f>'काठमाण्को पशुपन्छी तथ्याङ्ग'!F21+'भक्तपुरको पशुपन्छी तथ्याङ्ग'!F21+'ललितपुरको पशुपन्छी तथ्याङ्ग'!F21</f>
        <v>1343.02</v>
      </c>
      <c r="G21" s="6">
        <f>'काठमाण्को पशुपन्छी तथ्याङ्ग'!G21+'भक्तपुरको पशुपन्छी तथ्याङ्ग'!G21+'ललितपुरको पशुपन्छी तथ्याङ्ग'!G21</f>
        <v>751.54</v>
      </c>
      <c r="H21" s="6">
        <f>'काठमाण्को पशुपन्छी तथ्याङ्ग'!H21+'भक्तपुरको पशुपन्छी तथ्याङ्ग'!H21+'ललितपुरको पशुपन्छी तथ्याङ्ग'!H21</f>
        <v>1389.66</v>
      </c>
      <c r="I21" s="6">
        <f>'काठमाण्को पशुपन्छी तथ्याङ्ग'!I21+'भक्तपुरको पशुपन्छी तथ्याङ्ग'!I21+'ललितपुरको पशुपन्छी तथ्याङ्ग'!I21</f>
        <v>1278.36</v>
      </c>
      <c r="J21" s="6">
        <f>'काठमाण्को पशुपन्छी तथ्याङ्ग'!J21+'भक्तपुरको पशुपन्छी तथ्याङ्ग'!J21+'ललितपुरको पशुपन्छी तथ्याङ्ग'!J21</f>
        <v>3820.24</v>
      </c>
      <c r="K21" s="6">
        <f>'काठमाण्को पशुपन्छी तथ्याङ्ग'!K21+'भक्तपुरको पशुपन्छी तथ्याङ्ग'!K21+'ललितपुरको पशुपन्छी तथ्याङ्ग'!K21</f>
        <v>3665.4800000000005</v>
      </c>
      <c r="L21" s="6">
        <f>SUM(D21:K21)</f>
        <v>14227.32</v>
      </c>
    </row>
    <row r="22" spans="1:12" ht="21.75" customHeight="1">
      <c r="A22" s="127"/>
      <c r="B22" s="128"/>
      <c r="C22" s="4" t="s">
        <v>31</v>
      </c>
      <c r="D22" s="6">
        <f>'काठमाण्को पशुपन्छी तथ्याङ्ग'!D22+'भक्तपुरको पशुपन्छी तथ्याङ्ग'!D22+'ललितपुरको पशुपन्छी तथ्याङ्ग'!D22</f>
        <v>404.91999999999996</v>
      </c>
      <c r="E22" s="6">
        <f>'काठमाण्को पशुपन्छी तथ्याङ्ग'!E22+'भक्तपुरको पशुपन्छी तथ्याङ्ग'!E22+'ललितपुरको पशुपन्छी तथ्याङ्ग'!E22</f>
        <v>3171.52</v>
      </c>
      <c r="F22" s="6">
        <f>'काठमाण्को पशुपन्छी तथ्याङ्ग'!F22+'भक्तपुरको पशुपन्छी तथ्याङ्ग'!F22+'ललितपुरको पशुपन्छी तथ्याङ्ग'!F22</f>
        <v>7763.4400000000005</v>
      </c>
      <c r="G22" s="6">
        <f>'काठमाण्को पशुपन्छी तथ्याङ्ग'!G22+'भक्तपुरको पशुपन्छी तथ्याङ्ग'!G22+'ललितपुरको पशुपन्छी तथ्याङ्ग'!G22</f>
        <v>786.52</v>
      </c>
      <c r="H22" s="6">
        <f>'काठमाण्को पशुपन्छी तथ्याङ्ग'!H22+'भक्तपुरको पशुपन्छी तथ्याङ्ग'!H22+'ललितपुरको पशुपन्छी तथ्याङ्ग'!H22</f>
        <v>2971.18</v>
      </c>
      <c r="I22" s="6">
        <f>'काठमाण्को पशुपन्छी तथ्याङ्ग'!I22+'भक्तपुरको पशुपन्छी तथ्याङ्ग'!I22+'ललितपुरको पशुपन्छी तथ्याङ्ग'!I22</f>
        <v>4007.86</v>
      </c>
      <c r="J22" s="6">
        <f>'काठमाण्को पशुपन्छी तथ्याङ्ग'!J22+'भक्तपुरको पशुपन्छी तथ्याङ्ग'!J22+'ललितपुरको पशुपन्छी तथ्याङ्ग'!J22</f>
        <v>40594.82000000001</v>
      </c>
      <c r="K22" s="6">
        <f>'काठमाण्को पशुपन्छी तथ्याङ्ग'!K22+'भक्तपुरको पशुपन्छी तथ्याङ्ग'!K22+'ललितपुरको पशुपन्छी तथ्याङ्ग'!K22</f>
        <v>35472.899999999994</v>
      </c>
      <c r="L22" s="6">
        <f>SUM(D22:K22)</f>
        <v>95173.16</v>
      </c>
    </row>
    <row r="23" spans="1:12" ht="21.75" customHeight="1">
      <c r="A23" s="127"/>
      <c r="B23" s="128"/>
      <c r="C23" s="13" t="s">
        <v>12</v>
      </c>
      <c r="D23" s="14">
        <f aca="true" t="shared" si="4" ref="D23:K23">D21+D22</f>
        <v>539.54</v>
      </c>
      <c r="E23" s="14">
        <f t="shared" si="4"/>
        <v>5015.92</v>
      </c>
      <c r="F23" s="14">
        <f t="shared" si="4"/>
        <v>9106.460000000001</v>
      </c>
      <c r="G23" s="14">
        <f t="shared" si="4"/>
        <v>1538.06</v>
      </c>
      <c r="H23" s="14">
        <f t="shared" si="4"/>
        <v>4360.84</v>
      </c>
      <c r="I23" s="14">
        <f t="shared" si="4"/>
        <v>5286.22</v>
      </c>
      <c r="J23" s="14">
        <f t="shared" si="4"/>
        <v>44415.060000000005</v>
      </c>
      <c r="K23" s="14">
        <f t="shared" si="4"/>
        <v>39138.38</v>
      </c>
      <c r="L23" s="14">
        <f>L21+L22</f>
        <v>109400.48000000001</v>
      </c>
    </row>
    <row r="24" spans="1:12" ht="21.75" customHeight="1">
      <c r="A24" s="126">
        <v>6</v>
      </c>
      <c r="B24" s="128" t="s">
        <v>92</v>
      </c>
      <c r="C24" s="4" t="s">
        <v>29</v>
      </c>
      <c r="D24" s="5" t="s">
        <v>93</v>
      </c>
      <c r="E24" s="5" t="s">
        <v>100</v>
      </c>
      <c r="F24" s="5" t="s">
        <v>94</v>
      </c>
      <c r="G24" s="5" t="s">
        <v>95</v>
      </c>
      <c r="H24" s="5" t="s">
        <v>96</v>
      </c>
      <c r="I24" s="5" t="s">
        <v>97</v>
      </c>
      <c r="J24" s="5" t="s">
        <v>36</v>
      </c>
      <c r="K24" s="5" t="s">
        <v>37</v>
      </c>
      <c r="L24" s="6" t="s">
        <v>12</v>
      </c>
    </row>
    <row r="25" spans="1:12" ht="21.75" customHeight="1">
      <c r="A25" s="127"/>
      <c r="B25" s="128"/>
      <c r="C25" s="4" t="s">
        <v>30</v>
      </c>
      <c r="D25" s="6"/>
      <c r="E25" s="6"/>
      <c r="F25" s="6"/>
      <c r="G25" s="6"/>
      <c r="H25" s="6"/>
      <c r="I25" s="6"/>
      <c r="J25" s="6"/>
      <c r="K25" s="6"/>
      <c r="L25" s="6">
        <f>SUM(K25+J25+I25+H25+G25+F25+E25+D25)</f>
        <v>0</v>
      </c>
    </row>
    <row r="26" spans="1:12" ht="21.75" customHeight="1">
      <c r="A26" s="127"/>
      <c r="B26" s="128"/>
      <c r="C26" s="4" t="s">
        <v>31</v>
      </c>
      <c r="D26" s="6"/>
      <c r="E26" s="6"/>
      <c r="F26" s="6"/>
      <c r="G26" s="6"/>
      <c r="H26" s="6"/>
      <c r="I26" s="6"/>
      <c r="J26" s="6"/>
      <c r="K26" s="6"/>
      <c r="L26" s="6">
        <f>SUM(K26+J26+I26+H26+G26+F26+E26+D26)</f>
        <v>0</v>
      </c>
    </row>
    <row r="27" spans="1:12" ht="21.75" customHeight="1">
      <c r="A27" s="127"/>
      <c r="B27" s="128"/>
      <c r="C27" s="13" t="s">
        <v>12</v>
      </c>
      <c r="D27" s="14">
        <f>D25+D26</f>
        <v>0</v>
      </c>
      <c r="E27" s="14">
        <f aca="true" t="shared" si="5" ref="E27:L27">E25+E26</f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</row>
    <row r="28" spans="1:12" ht="21.75" customHeight="1">
      <c r="A28" s="126">
        <v>7</v>
      </c>
      <c r="B28" s="128" t="s">
        <v>76</v>
      </c>
      <c r="C28" s="4" t="s">
        <v>75</v>
      </c>
      <c r="D28" s="7" t="s">
        <v>67</v>
      </c>
      <c r="E28" s="7" t="s">
        <v>98</v>
      </c>
      <c r="F28" s="7" t="s">
        <v>68</v>
      </c>
      <c r="G28" s="7" t="s">
        <v>69</v>
      </c>
      <c r="H28" s="7" t="s">
        <v>70</v>
      </c>
      <c r="I28" s="7" t="s">
        <v>71</v>
      </c>
      <c r="J28" s="7" t="s">
        <v>99</v>
      </c>
      <c r="K28" s="7" t="s">
        <v>72</v>
      </c>
      <c r="L28" s="7" t="s">
        <v>80</v>
      </c>
    </row>
    <row r="29" spans="1:12" ht="21.75" customHeight="1">
      <c r="A29" s="127"/>
      <c r="B29" s="128"/>
      <c r="C29" s="4" t="s">
        <v>73</v>
      </c>
      <c r="D29" s="6">
        <f>'काठमाण्को पशुपन्छी तथ्याङ्ग'!D29+'भक्तपुरको पशुपन्छी तथ्याङ्ग'!D29+'ललितपुरको पशुपन्छी तथ्याङ्ग'!D29</f>
        <v>0</v>
      </c>
      <c r="E29" s="6">
        <f>'काठमाण्को पशुपन्छी तथ्याङ्ग'!E29+'भक्तपुरको पशुपन्छी तथ्याङ्ग'!E29+'ललितपुरको पशुपन्छी तथ्याङ्ग'!E29</f>
        <v>31310</v>
      </c>
      <c r="F29" s="6">
        <f>'काठमाण्को पशुपन्छी तथ्याङ्ग'!F29+'भक्तपुरको पशुपन्छी तथ्याङ्ग'!F29+'ललितपुरको पशुपन्छी तथ्याङ्ग'!F29</f>
        <v>60600</v>
      </c>
      <c r="G29" s="6">
        <f>'काठमाण्को पशुपन्छी तथ्याङ्ग'!G29+'भक्तपुरको पशुपन्छी तथ्याङ्ग'!G29+'ललितपुरको पशुपन्छी तथ्याङ्ग'!G29</f>
        <v>12120</v>
      </c>
      <c r="H29" s="6">
        <f>'काठमाण्को पशुपन्छी तथ्याङ्ग'!H29+'भक्तपुरको पशुपन्छी तथ्याङ्ग'!H29+'ललितपुरको पशुपन्छी तथ्याङ्ग'!H29</f>
        <v>38380</v>
      </c>
      <c r="I29" s="6">
        <f>'काठमाण्को पशुपन्छी तथ्याङ्ग'!I29+'भक्तपुरको पशुपन्छी तथ्याङ्ग'!I29+'ललितपुरको पशुपन्छी तथ्याङ्ग'!I29</f>
        <v>21210</v>
      </c>
      <c r="J29" s="6">
        <f>'काठमाण्को पशुपन्छी तथ्याङ्ग'!J29+'भक्तपुरको पशुपन्छी तथ्याङ्ग'!J29+'ललितपुरको पशुपन्छी तथ्याङ्ग'!J29</f>
        <v>0</v>
      </c>
      <c r="K29" s="15">
        <f>SUM(D29:J29)</f>
        <v>163620</v>
      </c>
      <c r="L29" s="6">
        <f>'काठमाण्को पशुपन्छी तथ्याङ्ग'!L29+'भक्तपुरको पशुपन्छी तथ्याङ्ग'!L29+'ललितपुरको पशुपन्छी तथ्याङ्ग'!L29</f>
        <v>13.64</v>
      </c>
    </row>
    <row r="30" spans="1:12" ht="21.75" customHeight="1">
      <c r="A30" s="127"/>
      <c r="B30" s="128"/>
      <c r="C30" s="4" t="s">
        <v>74</v>
      </c>
      <c r="D30" s="6">
        <f>'काठमाण्को पशुपन्छी तथ्याङ्ग'!D30+'भक्तपुरको पशुपन्छी तथ्याङ्ग'!D30+'ललितपुरको पशुपन्छी तथ्याङ्ग'!D30</f>
        <v>0</v>
      </c>
      <c r="E30" s="6">
        <f>'काठमाण्को पशुपन्छी तथ्याङ्ग'!E30+'भक्तपुरको पशुपन्छी तथ्याङ्ग'!E30+'ललितपुरको पशुपन्छी तथ्याङ्ग'!E30</f>
        <v>0</v>
      </c>
      <c r="F30" s="6">
        <f>'काठमाण्को पशुपन्छी तथ्याङ्ग'!F30+'भक्तपुरको पशुपन्छी तथ्याङ्ग'!F30+'ललितपुरको पशुपन्छी तथ्याङ्ग'!F30</f>
        <v>0</v>
      </c>
      <c r="G30" s="6">
        <f>'काठमाण्को पशुपन्छी तथ्याङ्ग'!G30+'भक्तपुरको पशुपन्छी तथ्याङ्ग'!G30+'ललितपुरको पशुपन्छी तथ्याङ्ग'!G30</f>
        <v>0</v>
      </c>
      <c r="H30" s="6">
        <f>'काठमाण्को पशुपन्छी तथ्याङ्ग'!H30+'भक्तपुरको पशुपन्छी तथ्याङ्ग'!H30+'ललितपुरको पशुपन्छी तथ्याङ्ग'!H30</f>
        <v>0</v>
      </c>
      <c r="I30" s="6">
        <f>'काठमाण्को पशुपन्छी तथ्याङ्ग'!I30+'भक्तपुरको पशुपन्छी तथ्याङ्ग'!I30+'ललितपुरको पशुपन्छी तथ्याङ्ग'!I30</f>
        <v>0</v>
      </c>
      <c r="J30" s="6">
        <f>'काठमाण्को पशुपन्छी तथ्याङ्ग'!J30+'भक्तपुरको पशुपन्छी तथ्याङ्ग'!J30+'ललितपुरको पशुपन्छी तथ्याङ्ग'!J30</f>
        <v>18180</v>
      </c>
      <c r="K30" s="15">
        <f>SUM(D30:J30)</f>
        <v>18180</v>
      </c>
      <c r="L30" s="6">
        <f>'काठमाण्को पशुपन्छी तथ्याङ्ग'!L30+'भक्तपुरको पशुपन्छी तथ्याङ्ग'!L30+'ललितपुरको पशुपन्छी तथ्याङ्ग'!L30</f>
        <v>1.52</v>
      </c>
    </row>
    <row r="31" spans="1:12" ht="21.75" customHeight="1">
      <c r="A31" s="127"/>
      <c r="B31" s="128"/>
      <c r="C31" s="13" t="s">
        <v>12</v>
      </c>
      <c r="D31" s="14">
        <f>D29+D30</f>
        <v>0</v>
      </c>
      <c r="E31" s="14">
        <f aca="true" t="shared" si="6" ref="E31:L31">E29+E30</f>
        <v>31310</v>
      </c>
      <c r="F31" s="14">
        <f t="shared" si="6"/>
        <v>60600</v>
      </c>
      <c r="G31" s="14">
        <f t="shared" si="6"/>
        <v>12120</v>
      </c>
      <c r="H31" s="14">
        <f t="shared" si="6"/>
        <v>38380</v>
      </c>
      <c r="I31" s="14">
        <f t="shared" si="6"/>
        <v>21210</v>
      </c>
      <c r="J31" s="14">
        <f t="shared" si="6"/>
        <v>18180</v>
      </c>
      <c r="K31" s="14">
        <f t="shared" si="6"/>
        <v>181800</v>
      </c>
      <c r="L31" s="14">
        <f t="shared" si="6"/>
        <v>15.16</v>
      </c>
    </row>
    <row r="32" spans="1:12" ht="21.75" customHeight="1">
      <c r="A32" s="126">
        <v>8</v>
      </c>
      <c r="B32" s="128" t="s">
        <v>17</v>
      </c>
      <c r="C32" s="5" t="s">
        <v>29</v>
      </c>
      <c r="D32" s="7" t="s">
        <v>89</v>
      </c>
      <c r="E32" s="7" t="s">
        <v>90</v>
      </c>
      <c r="F32" s="7" t="s">
        <v>12</v>
      </c>
      <c r="G32" s="126">
        <v>9</v>
      </c>
      <c r="H32" s="128" t="s">
        <v>18</v>
      </c>
      <c r="I32" s="4" t="s">
        <v>29</v>
      </c>
      <c r="J32" s="7" t="s">
        <v>89</v>
      </c>
      <c r="K32" s="7" t="s">
        <v>90</v>
      </c>
      <c r="L32" s="7" t="s">
        <v>12</v>
      </c>
    </row>
    <row r="33" spans="1:12" ht="21.75" customHeight="1">
      <c r="A33" s="127"/>
      <c r="B33" s="128"/>
      <c r="C33" s="25" t="s">
        <v>30</v>
      </c>
      <c r="D33" s="6">
        <f>'काठमाण्को पशुपन्छी तथ्याङ्ग'!D33+'भक्तपुरको पशुपन्छी तथ्याङ्ग'!D33+'ललितपुरको पशुपन्छी तथ्याङ्ग'!D33</f>
        <v>43686.54</v>
      </c>
      <c r="E33" s="6">
        <f>'काठमाण्को पशुपन्छी तथ्याङ्ग'!E33+'भक्तपुरको पशुपन्छी तथ्याङ्ग'!E33+'ललितपुरको पशुपन्छी तथ्याङ्ग'!E33</f>
        <v>49614.229999999996</v>
      </c>
      <c r="F33" s="6">
        <f>D33+E33</f>
        <v>93300.76999999999</v>
      </c>
      <c r="G33" s="126"/>
      <c r="H33" s="128"/>
      <c r="I33" s="4" t="s">
        <v>30</v>
      </c>
      <c r="J33" s="6">
        <f>'काठमाण्को पशुपन्छी तथ्याङ्ग'!J33+'भक्तपुरको पशुपन्छी तथ्याङ्ग'!J33+'ललितपुरको पशुपन्छी तथ्याङ्ग'!J33</f>
        <v>1388.75</v>
      </c>
      <c r="K33" s="6">
        <f>'काठमाण्को पशुपन्छी तथ्याङ्ग'!K33+'भक्तपुरको पशुपन्छी तथ्याङ्ग'!K33+'ललितपुरको पशुपन्छी तथ्याङ्ग'!K33</f>
        <v>1401.8799999999999</v>
      </c>
      <c r="L33" s="6">
        <f>J33+K33</f>
        <v>2790.63</v>
      </c>
    </row>
    <row r="34" spans="1:12" ht="21.75" customHeight="1">
      <c r="A34" s="127"/>
      <c r="B34" s="128"/>
      <c r="C34" s="24" t="s">
        <v>65</v>
      </c>
      <c r="D34" s="6">
        <f>'काठमाण्को पशुपन्छी तथ्याङ्ग'!D34+'भक्तपुरको पशुपन्छी तथ्याङ्ग'!D34+'ललितपुरको पशुपन्छी तथ्याङ्ग'!D34</f>
        <v>979069.76</v>
      </c>
      <c r="E34" s="6">
        <f>'काठमाण्को पशुपन्छी तथ्याङ्ग'!E34+'भक्तपुरको पशुपन्छी तथ्याङ्ग'!E34+'ललितपुरको पशुपन्छी तथ्याङ्ग'!E34</f>
        <v>0</v>
      </c>
      <c r="F34" s="6">
        <f>D34+E34</f>
        <v>979069.76</v>
      </c>
      <c r="G34" s="126"/>
      <c r="H34" s="128"/>
      <c r="I34" s="4" t="s">
        <v>31</v>
      </c>
      <c r="J34" s="6">
        <f>'काठमाण्को पशुपन्छी तथ्याङ्ग'!J34+'भक्तपुरको पशुपन्छी तथ्याङ्ग'!J34+'ललितपुरको पशुपन्छी तथ्याङ्ग'!J34</f>
        <v>1051.4099999999999</v>
      </c>
      <c r="K34" s="6">
        <f>'काठमाण्को पशुपन्छी तथ्याङ्ग'!K34+'भक्तपुरको पशुपन्छी तथ्याङ्ग'!K34+'ललितपुरको पशुपन्छी तथ्याङ्ग'!K34</f>
        <v>999.9</v>
      </c>
      <c r="L34" s="6">
        <f>J34+K34</f>
        <v>2051.31</v>
      </c>
    </row>
    <row r="35" spans="1:12" ht="21.75" customHeight="1">
      <c r="A35" s="127"/>
      <c r="B35" s="128"/>
      <c r="C35" s="24" t="s">
        <v>66</v>
      </c>
      <c r="D35" s="6">
        <f>'काठमाण्को पशुपन्छी तथ्याङ्ग'!D35+'भक्तपुरको पशुपन्छी तथ्याङ्ग'!D35+'ललितपुरको पशुपन्छी तथ्याङ्ग'!D35</f>
        <v>0</v>
      </c>
      <c r="E35" s="6">
        <f>'काठमाण्को पशुपन्छी तथ्याङ्ग'!E35+'भक्तपुरको पशुपन्छी तथ्याङ्ग'!E35+'ललितपुरको पशुपन्छी तथ्याङ्ग'!E35</f>
        <v>1149146.69</v>
      </c>
      <c r="F35" s="6"/>
      <c r="G35" s="126"/>
      <c r="H35" s="128"/>
      <c r="I35" s="13" t="s">
        <v>12</v>
      </c>
      <c r="J35" s="14">
        <f>J33+J34</f>
        <v>2440.16</v>
      </c>
      <c r="K35" s="14">
        <f>K33+K34</f>
        <v>2401.7799999999997</v>
      </c>
      <c r="L35" s="14">
        <f>L33+L34</f>
        <v>4841.9400000000005</v>
      </c>
    </row>
    <row r="36" spans="1:13" ht="21.75" customHeight="1">
      <c r="A36" s="127"/>
      <c r="B36" s="128"/>
      <c r="C36" s="13" t="s">
        <v>12</v>
      </c>
      <c r="D36" s="14">
        <f>D33+D34+D35</f>
        <v>1022756.3</v>
      </c>
      <c r="E36" s="14">
        <f>E33+E34+E35</f>
        <v>1198760.92</v>
      </c>
      <c r="F36" s="14">
        <f>F33+F34+F35</f>
        <v>1072370.53</v>
      </c>
      <c r="G36" s="19"/>
      <c r="H36" s="20"/>
      <c r="I36" s="20"/>
      <c r="J36" s="18"/>
      <c r="K36" s="18"/>
      <c r="L36" s="18"/>
      <c r="M36" s="17"/>
    </row>
    <row r="37" spans="1:13" ht="21.75" customHeight="1">
      <c r="A37" s="11" t="s">
        <v>79</v>
      </c>
      <c r="G37" s="17"/>
      <c r="H37" s="17"/>
      <c r="I37" s="17"/>
      <c r="J37" s="17"/>
      <c r="K37" s="17"/>
      <c r="L37" s="17"/>
      <c r="M37" s="17"/>
    </row>
    <row r="38" spans="2:12" ht="21.75" customHeight="1">
      <c r="B38" s="125" t="s">
        <v>77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ht="21.75" customHeight="1">
      <c r="B39" s="125" t="s">
        <v>78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ht="21.75" customHeight="1"/>
  </sheetData>
  <sheetProtection/>
  <mergeCells count="23">
    <mergeCell ref="B12:B15"/>
    <mergeCell ref="A16:A19"/>
    <mergeCell ref="B16:B19"/>
    <mergeCell ref="A20:A23"/>
    <mergeCell ref="B20:B23"/>
    <mergeCell ref="A28:A31"/>
    <mergeCell ref="B28:B31"/>
    <mergeCell ref="A12:A15"/>
    <mergeCell ref="A24:A27"/>
    <mergeCell ref="B24:B27"/>
    <mergeCell ref="A8:A11"/>
    <mergeCell ref="B8:B11"/>
    <mergeCell ref="A1:L1"/>
    <mergeCell ref="A2:L2"/>
    <mergeCell ref="A4:A7"/>
    <mergeCell ref="B4:B7"/>
    <mergeCell ref="B3:L3"/>
    <mergeCell ref="B38:L38"/>
    <mergeCell ref="B39:L39"/>
    <mergeCell ref="A32:A36"/>
    <mergeCell ref="B32:B36"/>
    <mergeCell ref="G32:G35"/>
    <mergeCell ref="H32:H35"/>
  </mergeCells>
  <printOptions/>
  <pageMargins left="0.5" right="0.5" top="1" bottom="0.5" header="0.3" footer="0.3"/>
  <pageSetup horizontalDpi="600" verticalDpi="600" orientation="landscape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28">
      <selection activeCell="D33" sqref="D33"/>
    </sheetView>
  </sheetViews>
  <sheetFormatPr defaultColWidth="8.8515625" defaultRowHeight="24" customHeight="1"/>
  <cols>
    <col min="1" max="1" width="7.7109375" style="8" customWidth="1"/>
    <col min="2" max="2" width="10.7109375" style="8" customWidth="1"/>
    <col min="3" max="3" width="12.00390625" style="8" customWidth="1"/>
    <col min="4" max="5" width="11.28125" style="8" bestFit="1" customWidth="1"/>
    <col min="6" max="6" width="13.7109375" style="8" customWidth="1"/>
    <col min="7" max="7" width="10.7109375" style="8" customWidth="1"/>
    <col min="8" max="8" width="10.28125" style="8" customWidth="1"/>
    <col min="9" max="9" width="10.00390625" style="8" customWidth="1"/>
    <col min="10" max="10" width="10.57421875" style="8" customWidth="1"/>
    <col min="11" max="11" width="10.421875" style="8" bestFit="1" customWidth="1"/>
    <col min="12" max="12" width="16.7109375" style="8" customWidth="1"/>
    <col min="13" max="16384" width="8.8515625" style="8" customWidth="1"/>
  </cols>
  <sheetData>
    <row r="1" spans="1:12" s="9" customFormat="1" ht="24.75" customHeight="1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.75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0" customFormat="1" ht="24.75" customHeight="1">
      <c r="A3" s="12" t="s">
        <v>3</v>
      </c>
      <c r="B3" s="132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4.75" customHeight="1">
      <c r="A4" s="126">
        <v>1</v>
      </c>
      <c r="B4" s="127" t="s">
        <v>14</v>
      </c>
      <c r="C4" s="4" t="s">
        <v>29</v>
      </c>
      <c r="D4" s="5" t="s">
        <v>38</v>
      </c>
      <c r="E4" s="5" t="s">
        <v>41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12</v>
      </c>
    </row>
    <row r="5" spans="1:12" ht="24.75" customHeight="1">
      <c r="A5" s="127"/>
      <c r="B5" s="127"/>
      <c r="C5" s="4" t="s">
        <v>30</v>
      </c>
      <c r="D5" s="6">
        <v>37.45</v>
      </c>
      <c r="E5" s="6">
        <v>793.94</v>
      </c>
      <c r="F5" s="6">
        <v>3472.15</v>
      </c>
      <c r="G5" s="6">
        <v>737.23</v>
      </c>
      <c r="H5" s="6">
        <v>253.59</v>
      </c>
      <c r="I5" s="6">
        <v>1486.23</v>
      </c>
      <c r="J5" s="6">
        <v>695.5</v>
      </c>
      <c r="K5" s="6">
        <v>834.6</v>
      </c>
      <c r="L5" s="6">
        <f>SUM(D5:K5)</f>
        <v>8310.69</v>
      </c>
    </row>
    <row r="6" spans="1:12" ht="24.75" customHeight="1">
      <c r="A6" s="127"/>
      <c r="B6" s="127"/>
      <c r="C6" s="4" t="s">
        <v>31</v>
      </c>
      <c r="D6" s="6">
        <v>40.66</v>
      </c>
      <c r="E6" s="6">
        <v>0</v>
      </c>
      <c r="F6" s="6">
        <v>16662.04</v>
      </c>
      <c r="G6" s="6">
        <v>9603.25</v>
      </c>
      <c r="H6" s="6">
        <v>269.64</v>
      </c>
      <c r="I6" s="6">
        <v>5018.3</v>
      </c>
      <c r="J6" s="6">
        <v>4858.87</v>
      </c>
      <c r="K6" s="6">
        <v>5574.7</v>
      </c>
      <c r="L6" s="6">
        <f>SUM(D6:K6)</f>
        <v>42027.46</v>
      </c>
    </row>
    <row r="7" spans="1:12" ht="24.75" customHeight="1">
      <c r="A7" s="127"/>
      <c r="B7" s="127"/>
      <c r="C7" s="13" t="s">
        <v>12</v>
      </c>
      <c r="D7" s="14">
        <f>D5+D6</f>
        <v>78.11</v>
      </c>
      <c r="E7" s="14">
        <f aca="true" t="shared" si="0" ref="E7:K7">E5+E6</f>
        <v>793.94</v>
      </c>
      <c r="F7" s="14">
        <f t="shared" si="0"/>
        <v>20134.190000000002</v>
      </c>
      <c r="G7" s="14">
        <f t="shared" si="0"/>
        <v>10340.48</v>
      </c>
      <c r="H7" s="14">
        <f t="shared" si="0"/>
        <v>523.23</v>
      </c>
      <c r="I7" s="14">
        <f t="shared" si="0"/>
        <v>6504.530000000001</v>
      </c>
      <c r="J7" s="14">
        <f t="shared" si="0"/>
        <v>5554.37</v>
      </c>
      <c r="K7" s="14">
        <f t="shared" si="0"/>
        <v>6409.3</v>
      </c>
      <c r="L7" s="14">
        <f>SUM(L5:L6)</f>
        <v>50338.15</v>
      </c>
    </row>
    <row r="8" spans="1:12" ht="24.75" customHeight="1">
      <c r="A8" s="129">
        <v>2</v>
      </c>
      <c r="B8" s="128" t="s">
        <v>15</v>
      </c>
      <c r="C8" s="4" t="s">
        <v>29</v>
      </c>
      <c r="D8" s="7" t="s">
        <v>39</v>
      </c>
      <c r="E8" s="7" t="s">
        <v>40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12</v>
      </c>
    </row>
    <row r="9" spans="1:12" ht="24.75" customHeight="1">
      <c r="A9" s="128"/>
      <c r="B9" s="128"/>
      <c r="C9" s="4" t="s">
        <v>30</v>
      </c>
      <c r="D9" s="6">
        <v>26.75</v>
      </c>
      <c r="E9" s="6">
        <v>0</v>
      </c>
      <c r="F9" s="6">
        <v>4598.86</v>
      </c>
      <c r="G9" s="6">
        <v>1701.3</v>
      </c>
      <c r="H9" s="6">
        <v>373.43</v>
      </c>
      <c r="I9" s="6">
        <v>1894.97</v>
      </c>
      <c r="J9" s="6">
        <v>2377.54</v>
      </c>
      <c r="K9" s="6">
        <v>2332.6</v>
      </c>
      <c r="L9" s="6">
        <f>SUM(D9:K9)</f>
        <v>13305.449999999999</v>
      </c>
    </row>
    <row r="10" spans="1:12" ht="24.75" customHeight="1">
      <c r="A10" s="128"/>
      <c r="B10" s="128"/>
      <c r="C10" s="4" t="s">
        <v>31</v>
      </c>
      <c r="D10" s="6">
        <v>32.1</v>
      </c>
      <c r="E10" s="6">
        <v>0</v>
      </c>
      <c r="F10" s="6">
        <v>10315.87</v>
      </c>
      <c r="G10" s="6">
        <v>3006.7</v>
      </c>
      <c r="H10" s="6">
        <v>646.28</v>
      </c>
      <c r="I10" s="6">
        <v>2318.69</v>
      </c>
      <c r="J10" s="6">
        <v>3387.62</v>
      </c>
      <c r="K10" s="6">
        <v>3418.65</v>
      </c>
      <c r="L10" s="6">
        <f>SUM(D10:K10)</f>
        <v>23125.910000000003</v>
      </c>
    </row>
    <row r="11" spans="1:12" ht="24.75" customHeight="1">
      <c r="A11" s="128"/>
      <c r="B11" s="128"/>
      <c r="C11" s="13" t="s">
        <v>12</v>
      </c>
      <c r="D11" s="14">
        <f>D9+D10</f>
        <v>58.85</v>
      </c>
      <c r="E11" s="14">
        <f aca="true" t="shared" si="1" ref="E11:K11">E9+E10</f>
        <v>0</v>
      </c>
      <c r="F11" s="14">
        <f t="shared" si="1"/>
        <v>14914.73</v>
      </c>
      <c r="G11" s="14">
        <f t="shared" si="1"/>
        <v>4708</v>
      </c>
      <c r="H11" s="14">
        <f t="shared" si="1"/>
        <v>1019.71</v>
      </c>
      <c r="I11" s="14">
        <f t="shared" si="1"/>
        <v>4213.66</v>
      </c>
      <c r="J11" s="14">
        <f t="shared" si="1"/>
        <v>5765.16</v>
      </c>
      <c r="K11" s="14">
        <f t="shared" si="1"/>
        <v>5751.25</v>
      </c>
      <c r="L11" s="14">
        <f>SUM(L9:L10)</f>
        <v>36431.36</v>
      </c>
    </row>
    <row r="12" spans="1:12" ht="24.75" customHeight="1">
      <c r="A12" s="126">
        <v>3</v>
      </c>
      <c r="B12" s="128" t="s">
        <v>27</v>
      </c>
      <c r="C12" s="4" t="s">
        <v>29</v>
      </c>
      <c r="D12" s="7" t="s">
        <v>48</v>
      </c>
      <c r="E12" s="7" t="s">
        <v>49</v>
      </c>
      <c r="F12" s="7" t="s">
        <v>50</v>
      </c>
      <c r="G12" s="7" t="s">
        <v>51</v>
      </c>
      <c r="H12" s="7" t="s">
        <v>52</v>
      </c>
      <c r="I12" s="7" t="s">
        <v>53</v>
      </c>
      <c r="J12" s="7" t="s">
        <v>54</v>
      </c>
      <c r="K12" s="7" t="s">
        <v>55</v>
      </c>
      <c r="L12" s="7" t="s">
        <v>12</v>
      </c>
    </row>
    <row r="13" spans="1:12" ht="24.75" customHeight="1">
      <c r="A13" s="127"/>
      <c r="B13" s="128"/>
      <c r="C13" s="4" t="s">
        <v>30</v>
      </c>
      <c r="D13" s="6">
        <v>718.68</v>
      </c>
      <c r="E13" s="6">
        <v>2636.22</v>
      </c>
      <c r="F13" s="6">
        <v>3702.58</v>
      </c>
      <c r="G13" s="6">
        <v>3679.26</v>
      </c>
      <c r="H13" s="6">
        <v>3486.34</v>
      </c>
      <c r="I13" s="6">
        <v>3484.22</v>
      </c>
      <c r="J13" s="6">
        <v>4048.14</v>
      </c>
      <c r="K13" s="6">
        <v>4014.22</v>
      </c>
      <c r="L13" s="6">
        <f>SUM(D13:K13)</f>
        <v>25769.66</v>
      </c>
    </row>
    <row r="14" spans="1:12" ht="24.75" customHeight="1">
      <c r="A14" s="127"/>
      <c r="B14" s="128"/>
      <c r="C14" s="4" t="s">
        <v>31</v>
      </c>
      <c r="D14" s="6">
        <v>1792.46</v>
      </c>
      <c r="E14" s="6">
        <v>381.6</v>
      </c>
      <c r="F14" s="6">
        <v>3449.24</v>
      </c>
      <c r="G14" s="6">
        <v>3411.08</v>
      </c>
      <c r="H14" s="6">
        <v>1855</v>
      </c>
      <c r="I14" s="6">
        <v>3045.38</v>
      </c>
      <c r="J14" s="6">
        <v>3366.56</v>
      </c>
      <c r="K14" s="6">
        <v>3990.9</v>
      </c>
      <c r="L14" s="6">
        <f>SUM(D14:K14)</f>
        <v>21292.22</v>
      </c>
    </row>
    <row r="15" spans="1:12" ht="24.75" customHeight="1">
      <c r="A15" s="127"/>
      <c r="B15" s="128"/>
      <c r="C15" s="13" t="s">
        <v>12</v>
      </c>
      <c r="D15" s="14">
        <f>D13+D14</f>
        <v>2511.14</v>
      </c>
      <c r="E15" s="14">
        <f aca="true" t="shared" si="2" ref="E15:K15">E13+E14</f>
        <v>3017.8199999999997</v>
      </c>
      <c r="F15" s="14">
        <f t="shared" si="2"/>
        <v>7151.82</v>
      </c>
      <c r="G15" s="14">
        <f t="shared" si="2"/>
        <v>7090.34</v>
      </c>
      <c r="H15" s="14">
        <f t="shared" si="2"/>
        <v>5341.34</v>
      </c>
      <c r="I15" s="14">
        <f t="shared" si="2"/>
        <v>6529.6</v>
      </c>
      <c r="J15" s="14">
        <f t="shared" si="2"/>
        <v>7414.7</v>
      </c>
      <c r="K15" s="14">
        <f t="shared" si="2"/>
        <v>8005.12</v>
      </c>
      <c r="L15" s="14">
        <f>SUM(L13:L14)</f>
        <v>47061.880000000005</v>
      </c>
    </row>
    <row r="16" spans="1:12" ht="24.75" customHeight="1">
      <c r="A16" s="126">
        <v>4</v>
      </c>
      <c r="B16" s="128" t="s">
        <v>28</v>
      </c>
      <c r="C16" s="4" t="s">
        <v>29</v>
      </c>
      <c r="D16" s="7" t="s">
        <v>56</v>
      </c>
      <c r="E16" s="7" t="s">
        <v>57</v>
      </c>
      <c r="F16" s="7" t="s">
        <v>58</v>
      </c>
      <c r="G16" s="7" t="s">
        <v>59</v>
      </c>
      <c r="H16" s="7" t="s">
        <v>60</v>
      </c>
      <c r="I16" s="7" t="s">
        <v>61</v>
      </c>
      <c r="J16" s="7" t="s">
        <v>54</v>
      </c>
      <c r="K16" s="7" t="s">
        <v>55</v>
      </c>
      <c r="L16" s="7" t="s">
        <v>12</v>
      </c>
    </row>
    <row r="17" spans="1:12" ht="24.75" customHeight="1">
      <c r="A17" s="127"/>
      <c r="B17" s="128"/>
      <c r="C17" s="4" t="s">
        <v>30</v>
      </c>
      <c r="D17" s="6">
        <v>37.1</v>
      </c>
      <c r="E17" s="6">
        <v>0</v>
      </c>
      <c r="F17" s="6">
        <v>128.26</v>
      </c>
      <c r="G17" s="6">
        <v>127.2</v>
      </c>
      <c r="H17" s="6">
        <v>65.72</v>
      </c>
      <c r="I17" s="6">
        <v>273.48</v>
      </c>
      <c r="J17" s="6">
        <v>153.7</v>
      </c>
      <c r="K17" s="6">
        <v>200.34</v>
      </c>
      <c r="L17" s="6">
        <f>SUM(D17:K17)</f>
        <v>985.8000000000001</v>
      </c>
    </row>
    <row r="18" spans="1:12" ht="24.75" customHeight="1">
      <c r="A18" s="127"/>
      <c r="B18" s="128"/>
      <c r="C18" s="4" t="s">
        <v>31</v>
      </c>
      <c r="D18" s="6">
        <v>75.26</v>
      </c>
      <c r="E18" s="6">
        <v>0</v>
      </c>
      <c r="F18" s="6">
        <v>116.6</v>
      </c>
      <c r="G18" s="6">
        <v>39.22</v>
      </c>
      <c r="H18" s="6">
        <v>39.22</v>
      </c>
      <c r="I18" s="6">
        <v>111.3</v>
      </c>
      <c r="J18" s="6">
        <v>82.68</v>
      </c>
      <c r="K18" s="6">
        <v>153.7</v>
      </c>
      <c r="L18" s="6">
        <f>SUM(D18:K18)</f>
        <v>617.98</v>
      </c>
    </row>
    <row r="19" spans="1:12" ht="24.75" customHeight="1">
      <c r="A19" s="127"/>
      <c r="B19" s="128"/>
      <c r="C19" s="13" t="s">
        <v>12</v>
      </c>
      <c r="D19" s="14">
        <f>D17+D18</f>
        <v>112.36000000000001</v>
      </c>
      <c r="E19" s="14">
        <f aca="true" t="shared" si="3" ref="E19:K19">E17+E18</f>
        <v>0</v>
      </c>
      <c r="F19" s="14">
        <f t="shared" si="3"/>
        <v>244.85999999999999</v>
      </c>
      <c r="G19" s="14">
        <f t="shared" si="3"/>
        <v>166.42000000000002</v>
      </c>
      <c r="H19" s="14">
        <f t="shared" si="3"/>
        <v>104.94</v>
      </c>
      <c r="I19" s="14">
        <f t="shared" si="3"/>
        <v>384.78000000000003</v>
      </c>
      <c r="J19" s="14">
        <f t="shared" si="3"/>
        <v>236.38</v>
      </c>
      <c r="K19" s="14">
        <f t="shared" si="3"/>
        <v>354.03999999999996</v>
      </c>
      <c r="L19" s="14">
        <f>SUM(L17:L18)</f>
        <v>1603.7800000000002</v>
      </c>
    </row>
    <row r="20" spans="1:12" ht="21.75" customHeight="1">
      <c r="A20" s="126">
        <v>5</v>
      </c>
      <c r="B20" s="128" t="s">
        <v>10</v>
      </c>
      <c r="C20" s="4" t="s">
        <v>29</v>
      </c>
      <c r="D20" s="7" t="s">
        <v>62</v>
      </c>
      <c r="E20" s="7" t="s">
        <v>57</v>
      </c>
      <c r="F20" s="7" t="s">
        <v>63</v>
      </c>
      <c r="G20" s="7" t="s">
        <v>64</v>
      </c>
      <c r="H20" s="7" t="s">
        <v>60</v>
      </c>
      <c r="I20" s="7" t="s">
        <v>61</v>
      </c>
      <c r="J20" s="7" t="s">
        <v>54</v>
      </c>
      <c r="K20" s="7" t="s">
        <v>55</v>
      </c>
      <c r="L20" s="7" t="s">
        <v>12</v>
      </c>
    </row>
    <row r="21" spans="1:12" ht="21.75" customHeight="1">
      <c r="A21" s="127"/>
      <c r="B21" s="128"/>
      <c r="C21" s="4" t="s">
        <v>30</v>
      </c>
      <c r="D21" s="6">
        <v>58.3</v>
      </c>
      <c r="E21" s="6">
        <v>294.68</v>
      </c>
      <c r="F21" s="6">
        <v>318</v>
      </c>
      <c r="G21" s="6">
        <v>360.4</v>
      </c>
      <c r="H21" s="6">
        <v>360.4</v>
      </c>
      <c r="I21" s="6">
        <v>265</v>
      </c>
      <c r="J21" s="6">
        <v>1022.9</v>
      </c>
      <c r="K21" s="6">
        <v>885.1</v>
      </c>
      <c r="L21" s="6">
        <f>SUM(D21:K21)</f>
        <v>3564.78</v>
      </c>
    </row>
    <row r="22" spans="1:12" ht="21.75" customHeight="1">
      <c r="A22" s="127"/>
      <c r="B22" s="128"/>
      <c r="C22" s="4" t="s">
        <v>31</v>
      </c>
      <c r="D22" s="6">
        <v>259.7</v>
      </c>
      <c r="E22" s="6">
        <v>1290.02</v>
      </c>
      <c r="F22" s="6">
        <v>6338.8</v>
      </c>
      <c r="G22" s="6">
        <v>401.74</v>
      </c>
      <c r="H22" s="6">
        <v>381.6</v>
      </c>
      <c r="I22" s="6">
        <v>2522.8</v>
      </c>
      <c r="J22" s="6">
        <v>33792.8</v>
      </c>
      <c r="K22" s="6">
        <v>29595.2</v>
      </c>
      <c r="L22" s="6">
        <f>SUM(D22:K22)</f>
        <v>74582.66</v>
      </c>
    </row>
    <row r="23" spans="1:12" ht="21.75" customHeight="1">
      <c r="A23" s="127"/>
      <c r="B23" s="128"/>
      <c r="C23" s="13" t="s">
        <v>12</v>
      </c>
      <c r="D23" s="14">
        <f>D21+D22</f>
        <v>318</v>
      </c>
      <c r="E23" s="14">
        <f aca="true" t="shared" si="4" ref="E23:K23">E21+E22</f>
        <v>1584.7</v>
      </c>
      <c r="F23" s="14">
        <f t="shared" si="4"/>
        <v>6656.8</v>
      </c>
      <c r="G23" s="14">
        <f t="shared" si="4"/>
        <v>762.14</v>
      </c>
      <c r="H23" s="14">
        <f t="shared" si="4"/>
        <v>742</v>
      </c>
      <c r="I23" s="14">
        <f t="shared" si="4"/>
        <v>2787.8</v>
      </c>
      <c r="J23" s="14">
        <f t="shared" si="4"/>
        <v>34815.700000000004</v>
      </c>
      <c r="K23" s="14">
        <f t="shared" si="4"/>
        <v>30480.3</v>
      </c>
      <c r="L23" s="14">
        <f>SUM(L21:L22)</f>
        <v>78147.44</v>
      </c>
    </row>
    <row r="24" spans="1:12" ht="21.75" customHeight="1">
      <c r="A24" s="126">
        <v>6</v>
      </c>
      <c r="B24" s="128" t="s">
        <v>101</v>
      </c>
      <c r="C24" s="4" t="s">
        <v>29</v>
      </c>
      <c r="D24" s="5" t="s">
        <v>93</v>
      </c>
      <c r="E24" s="5" t="s">
        <v>100</v>
      </c>
      <c r="F24" s="5" t="s">
        <v>94</v>
      </c>
      <c r="G24" s="5" t="s">
        <v>95</v>
      </c>
      <c r="H24" s="5" t="s">
        <v>96</v>
      </c>
      <c r="I24" s="5" t="s">
        <v>97</v>
      </c>
      <c r="J24" s="5" t="s">
        <v>36</v>
      </c>
      <c r="K24" s="5" t="s">
        <v>37</v>
      </c>
      <c r="L24" s="6" t="s">
        <v>12</v>
      </c>
    </row>
    <row r="25" spans="1:12" ht="21.75" customHeight="1">
      <c r="A25" s="127"/>
      <c r="B25" s="128"/>
      <c r="C25" s="4" t="s">
        <v>30</v>
      </c>
      <c r="D25" s="6"/>
      <c r="E25" s="6"/>
      <c r="F25" s="6"/>
      <c r="G25" s="6"/>
      <c r="H25" s="6"/>
      <c r="I25" s="6"/>
      <c r="J25" s="6"/>
      <c r="K25" s="6"/>
      <c r="L25" s="6">
        <f>SUM(K25+J25+I25+H25+G25+F25+E25+D25)</f>
        <v>0</v>
      </c>
    </row>
    <row r="26" spans="1:12" ht="21.75" customHeight="1">
      <c r="A26" s="127"/>
      <c r="B26" s="128"/>
      <c r="C26" s="4" t="s">
        <v>31</v>
      </c>
      <c r="D26" s="6"/>
      <c r="E26" s="6"/>
      <c r="F26" s="6"/>
      <c r="G26" s="6"/>
      <c r="H26" s="6"/>
      <c r="I26" s="6"/>
      <c r="J26" s="6"/>
      <c r="K26" s="6"/>
      <c r="L26" s="6">
        <f>SUM(K26+J26+I26+H26+G26+F26+E26+D26)</f>
        <v>0</v>
      </c>
    </row>
    <row r="27" spans="1:12" ht="21.75" customHeight="1">
      <c r="A27" s="127"/>
      <c r="B27" s="128"/>
      <c r="C27" s="13" t="s">
        <v>12</v>
      </c>
      <c r="D27" s="14">
        <f>D25+D26</f>
        <v>0</v>
      </c>
      <c r="E27" s="14">
        <f aca="true" t="shared" si="5" ref="E27:L27">E25+E26</f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</row>
    <row r="28" spans="1:12" ht="21.75" customHeight="1">
      <c r="A28" s="126">
        <v>7</v>
      </c>
      <c r="B28" s="128" t="s">
        <v>76</v>
      </c>
      <c r="C28" s="4" t="s">
        <v>75</v>
      </c>
      <c r="D28" s="7" t="s">
        <v>67</v>
      </c>
      <c r="E28" s="7" t="s">
        <v>98</v>
      </c>
      <c r="F28" s="7" t="s">
        <v>68</v>
      </c>
      <c r="G28" s="7" t="s">
        <v>69</v>
      </c>
      <c r="H28" s="7" t="s">
        <v>70</v>
      </c>
      <c r="I28" s="7" t="s">
        <v>71</v>
      </c>
      <c r="J28" s="7" t="s">
        <v>99</v>
      </c>
      <c r="K28" s="7" t="s">
        <v>72</v>
      </c>
      <c r="L28" s="7" t="s">
        <v>80</v>
      </c>
    </row>
    <row r="29" spans="1:12" ht="21.75" customHeight="1">
      <c r="A29" s="127"/>
      <c r="B29" s="128"/>
      <c r="C29" s="4" t="s">
        <v>73</v>
      </c>
      <c r="D29" s="6"/>
      <c r="E29" s="6"/>
      <c r="F29" s="6">
        <v>20200</v>
      </c>
      <c r="G29" s="6">
        <v>4040</v>
      </c>
      <c r="H29" s="6">
        <v>14140</v>
      </c>
      <c r="I29" s="6">
        <v>6060</v>
      </c>
      <c r="J29" s="6">
        <v>0</v>
      </c>
      <c r="K29" s="15">
        <f>SUM(D29:J29)</f>
        <v>44440</v>
      </c>
      <c r="L29" s="22">
        <v>3.7</v>
      </c>
    </row>
    <row r="30" spans="1:12" ht="21.75" customHeight="1">
      <c r="A30" s="127"/>
      <c r="B30" s="128"/>
      <c r="C30" s="4" t="s">
        <v>74</v>
      </c>
      <c r="D30" s="6"/>
      <c r="E30" s="6"/>
      <c r="F30" s="6">
        <v>0</v>
      </c>
      <c r="G30" s="6">
        <v>0</v>
      </c>
      <c r="H30" s="6">
        <v>0</v>
      </c>
      <c r="I30" s="6">
        <v>0</v>
      </c>
      <c r="J30" s="6">
        <v>4040</v>
      </c>
      <c r="K30" s="15">
        <f>SUM(D30:J30)</f>
        <v>4040</v>
      </c>
      <c r="L30" s="22">
        <v>0.34</v>
      </c>
    </row>
    <row r="31" spans="1:12" ht="21.75" customHeight="1">
      <c r="A31" s="127"/>
      <c r="B31" s="128"/>
      <c r="C31" s="13" t="s">
        <v>12</v>
      </c>
      <c r="D31" s="14">
        <f>D29+D30</f>
        <v>0</v>
      </c>
      <c r="E31" s="14">
        <f aca="true" t="shared" si="6" ref="E31:L31">E29+E30</f>
        <v>0</v>
      </c>
      <c r="F31" s="14">
        <f t="shared" si="6"/>
        <v>20200</v>
      </c>
      <c r="G31" s="14">
        <f t="shared" si="6"/>
        <v>4040</v>
      </c>
      <c r="H31" s="14">
        <f t="shared" si="6"/>
        <v>14140</v>
      </c>
      <c r="I31" s="14">
        <f t="shared" si="6"/>
        <v>6060</v>
      </c>
      <c r="J31" s="14">
        <f t="shared" si="6"/>
        <v>4040</v>
      </c>
      <c r="K31" s="14">
        <f t="shared" si="6"/>
        <v>48480</v>
      </c>
      <c r="L31" s="23">
        <f t="shared" si="6"/>
        <v>4.04</v>
      </c>
    </row>
    <row r="32" spans="1:12" ht="21.75" customHeight="1">
      <c r="A32" s="126">
        <v>8</v>
      </c>
      <c r="B32" s="128" t="s">
        <v>17</v>
      </c>
      <c r="C32" s="4" t="s">
        <v>29</v>
      </c>
      <c r="D32" s="7" t="s">
        <v>89</v>
      </c>
      <c r="E32" s="7" t="s">
        <v>90</v>
      </c>
      <c r="F32" s="7" t="s">
        <v>12</v>
      </c>
      <c r="G32" s="126">
        <v>9</v>
      </c>
      <c r="H32" s="128" t="s">
        <v>18</v>
      </c>
      <c r="I32" s="4" t="s">
        <v>29</v>
      </c>
      <c r="J32" s="7" t="s">
        <v>89</v>
      </c>
      <c r="K32" s="7" t="s">
        <v>90</v>
      </c>
      <c r="L32" s="7" t="s">
        <v>12</v>
      </c>
    </row>
    <row r="33" spans="1:12" ht="21.75" customHeight="1">
      <c r="A33" s="127"/>
      <c r="B33" s="128"/>
      <c r="C33" s="4" t="s">
        <v>30</v>
      </c>
      <c r="D33" s="6">
        <v>15445.93</v>
      </c>
      <c r="E33" s="6">
        <v>14123.84</v>
      </c>
      <c r="F33" s="6">
        <f>D33+E33</f>
        <v>29569.77</v>
      </c>
      <c r="G33" s="126"/>
      <c r="H33" s="128"/>
      <c r="I33" s="4" t="s">
        <v>30</v>
      </c>
      <c r="J33" s="6">
        <v>507.02</v>
      </c>
      <c r="K33" s="6">
        <v>233.31</v>
      </c>
      <c r="L33" s="6">
        <f>J33+K33</f>
        <v>740.3299999999999</v>
      </c>
    </row>
    <row r="34" spans="1:12" ht="21.75" customHeight="1">
      <c r="A34" s="127"/>
      <c r="B34" s="128"/>
      <c r="C34" s="4" t="s">
        <v>65</v>
      </c>
      <c r="D34" s="6">
        <v>342306.17</v>
      </c>
      <c r="E34" s="6">
        <v>0</v>
      </c>
      <c r="F34" s="6">
        <f>D34+E34</f>
        <v>342306.17</v>
      </c>
      <c r="G34" s="126"/>
      <c r="H34" s="128"/>
      <c r="I34" s="4" t="s">
        <v>31</v>
      </c>
      <c r="J34" s="6">
        <v>457.53</v>
      </c>
      <c r="K34" s="6">
        <v>188.87</v>
      </c>
      <c r="L34" s="6">
        <f>J34+K34</f>
        <v>646.4</v>
      </c>
    </row>
    <row r="35" spans="1:12" ht="21.75" customHeight="1">
      <c r="A35" s="127"/>
      <c r="B35" s="128"/>
      <c r="C35" s="4" t="s">
        <v>91</v>
      </c>
      <c r="D35" s="6">
        <v>0</v>
      </c>
      <c r="E35" s="6">
        <v>332189</v>
      </c>
      <c r="F35" s="6">
        <f>D35+E35</f>
        <v>332189</v>
      </c>
      <c r="G35" s="126"/>
      <c r="H35" s="128"/>
      <c r="I35" s="13" t="s">
        <v>12</v>
      </c>
      <c r="J35" s="14">
        <f>J33+J34</f>
        <v>964.55</v>
      </c>
      <c r="K35" s="14">
        <f>K33+K34</f>
        <v>422.18</v>
      </c>
      <c r="L35" s="14">
        <f>L33+L34</f>
        <v>1386.73</v>
      </c>
    </row>
    <row r="36" spans="1:12" ht="21.75" customHeight="1">
      <c r="A36" s="127"/>
      <c r="B36" s="128"/>
      <c r="C36" s="13" t="s">
        <v>12</v>
      </c>
      <c r="D36" s="14">
        <f>D33+D34+D35</f>
        <v>357752.1</v>
      </c>
      <c r="E36" s="14">
        <f>E33+E34+E35</f>
        <v>346312.84</v>
      </c>
      <c r="F36" s="14">
        <f>F33+F34+F35</f>
        <v>704064.94</v>
      </c>
      <c r="G36" s="19"/>
      <c r="H36" s="20"/>
      <c r="I36" s="20"/>
      <c r="J36" s="18"/>
      <c r="K36" s="18"/>
      <c r="L36" s="18"/>
    </row>
    <row r="37" spans="1:12" ht="21.75" customHeight="1">
      <c r="A37" s="11" t="s">
        <v>79</v>
      </c>
      <c r="D37" s="16"/>
      <c r="E37" s="16"/>
      <c r="F37" s="18"/>
      <c r="G37" s="17"/>
      <c r="H37" s="17"/>
      <c r="I37" s="17"/>
      <c r="J37" s="17"/>
      <c r="K37" s="17"/>
      <c r="L37" s="17"/>
    </row>
    <row r="38" spans="2:12" ht="21.75" customHeight="1">
      <c r="B38" s="125" t="s">
        <v>77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ht="21.75" customHeight="1">
      <c r="B39" s="125" t="s">
        <v>78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sheetProtection/>
  <mergeCells count="23">
    <mergeCell ref="A8:A11"/>
    <mergeCell ref="B8:B11"/>
    <mergeCell ref="A1:L1"/>
    <mergeCell ref="A2:L2"/>
    <mergeCell ref="B3:L3"/>
    <mergeCell ref="A4:A7"/>
    <mergeCell ref="B4:B7"/>
    <mergeCell ref="B12:B15"/>
    <mergeCell ref="A16:A19"/>
    <mergeCell ref="B16:B19"/>
    <mergeCell ref="A20:A23"/>
    <mergeCell ref="B20:B23"/>
    <mergeCell ref="B38:L38"/>
    <mergeCell ref="A24:A27"/>
    <mergeCell ref="B24:B27"/>
    <mergeCell ref="A12:A15"/>
    <mergeCell ref="B39:L39"/>
    <mergeCell ref="A28:A31"/>
    <mergeCell ref="B28:B31"/>
    <mergeCell ref="A32:A36"/>
    <mergeCell ref="B32:B36"/>
    <mergeCell ref="G32:G35"/>
    <mergeCell ref="H32:H35"/>
  </mergeCells>
  <printOptions/>
  <pageMargins left="0.5" right="0.5" top="1" bottom="0.5" header="0.3" footer="0.3"/>
  <pageSetup horizontalDpi="600" verticalDpi="600" orientation="landscape" paperSize="9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zoomScalePageLayoutView="0" workbookViewId="0" topLeftCell="A25">
      <selection activeCell="J33" sqref="J33:K34"/>
    </sheetView>
  </sheetViews>
  <sheetFormatPr defaultColWidth="8.8515625" defaultRowHeight="24" customHeight="1"/>
  <cols>
    <col min="1" max="1" width="7.7109375" style="8" customWidth="1"/>
    <col min="2" max="2" width="10.7109375" style="8" customWidth="1"/>
    <col min="3" max="3" width="12.00390625" style="8" customWidth="1"/>
    <col min="4" max="5" width="11.28125" style="8" bestFit="1" customWidth="1"/>
    <col min="6" max="6" width="13.7109375" style="8" customWidth="1"/>
    <col min="7" max="7" width="10.7109375" style="8" customWidth="1"/>
    <col min="8" max="8" width="10.28125" style="8" customWidth="1"/>
    <col min="9" max="9" width="10.00390625" style="8" customWidth="1"/>
    <col min="10" max="10" width="10.57421875" style="8" customWidth="1"/>
    <col min="11" max="11" width="10.421875" style="8" bestFit="1" customWidth="1"/>
    <col min="12" max="12" width="16.7109375" style="8" customWidth="1"/>
    <col min="13" max="13" width="8.8515625" style="8" customWidth="1"/>
    <col min="14" max="14" width="9.28125" style="8" customWidth="1"/>
    <col min="15" max="16384" width="8.8515625" style="8" customWidth="1"/>
  </cols>
  <sheetData>
    <row r="1" spans="1:12" s="9" customFormat="1" ht="24.75" customHeight="1">
      <c r="A1" s="130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.75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0" customFormat="1" ht="24.75" customHeight="1">
      <c r="A3" s="12" t="s">
        <v>3</v>
      </c>
      <c r="B3" s="132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4.75" customHeight="1">
      <c r="A4" s="126">
        <v>1</v>
      </c>
      <c r="B4" s="127" t="s">
        <v>14</v>
      </c>
      <c r="C4" s="4" t="s">
        <v>29</v>
      </c>
      <c r="D4" s="5" t="s">
        <v>38</v>
      </c>
      <c r="E4" s="5" t="s">
        <v>41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12</v>
      </c>
    </row>
    <row r="5" spans="1:12" ht="24.75" customHeight="1">
      <c r="A5" s="127"/>
      <c r="B5" s="127"/>
      <c r="C5" s="4" t="s">
        <v>30</v>
      </c>
      <c r="D5" s="6">
        <v>71.69</v>
      </c>
      <c r="E5" s="6">
        <v>547.84</v>
      </c>
      <c r="F5" s="6">
        <v>1532.24</v>
      </c>
      <c r="G5" s="6">
        <v>392.69</v>
      </c>
      <c r="H5" s="6">
        <v>178.69</v>
      </c>
      <c r="I5" s="6">
        <v>628.09</v>
      </c>
      <c r="J5" s="6">
        <v>343.47</v>
      </c>
      <c r="K5" s="6">
        <v>413.02</v>
      </c>
      <c r="L5" s="6">
        <f>D5+E5+F5+G5+H5+I5+J5+K5</f>
        <v>4107.73</v>
      </c>
    </row>
    <row r="6" spans="1:12" ht="24.75" customHeight="1">
      <c r="A6" s="127"/>
      <c r="B6" s="127"/>
      <c r="C6" s="4" t="s">
        <v>31</v>
      </c>
      <c r="D6" s="6">
        <v>84.53</v>
      </c>
      <c r="E6" s="6">
        <v>0</v>
      </c>
      <c r="F6" s="6">
        <v>5937.43</v>
      </c>
      <c r="G6" s="6">
        <v>7044.88</v>
      </c>
      <c r="H6" s="6">
        <v>496.48</v>
      </c>
      <c r="I6" s="6">
        <v>2052.26</v>
      </c>
      <c r="J6" s="6">
        <v>2402.15</v>
      </c>
      <c r="K6" s="6">
        <v>2755.25</v>
      </c>
      <c r="L6" s="6">
        <f>D6+E6+F6+G6+H6+I6+J6+K6</f>
        <v>20772.98</v>
      </c>
    </row>
    <row r="7" spans="1:14" ht="24.75" customHeight="1">
      <c r="A7" s="127"/>
      <c r="B7" s="127"/>
      <c r="C7" s="13" t="s">
        <v>12</v>
      </c>
      <c r="D7" s="14">
        <f>D5+D6</f>
        <v>156.22</v>
      </c>
      <c r="E7" s="14">
        <f aca="true" t="shared" si="0" ref="E7:K7">E5+E6</f>
        <v>547.84</v>
      </c>
      <c r="F7" s="14">
        <f t="shared" si="0"/>
        <v>7469.67</v>
      </c>
      <c r="G7" s="14">
        <f t="shared" si="0"/>
        <v>7437.57</v>
      </c>
      <c r="H7" s="14">
        <f t="shared" si="0"/>
        <v>675.1700000000001</v>
      </c>
      <c r="I7" s="14">
        <f t="shared" si="0"/>
        <v>2680.3500000000004</v>
      </c>
      <c r="J7" s="14">
        <f t="shared" si="0"/>
        <v>2745.62</v>
      </c>
      <c r="K7" s="14">
        <f t="shared" si="0"/>
        <v>3168.27</v>
      </c>
      <c r="L7" s="14">
        <f>L5+L6</f>
        <v>24880.71</v>
      </c>
      <c r="M7" s="21"/>
      <c r="N7" s="21"/>
    </row>
    <row r="8" spans="1:12" ht="24.75" customHeight="1">
      <c r="A8" s="129">
        <v>2</v>
      </c>
      <c r="B8" s="128" t="s">
        <v>15</v>
      </c>
      <c r="C8" s="4" t="s">
        <v>29</v>
      </c>
      <c r="D8" s="7" t="s">
        <v>39</v>
      </c>
      <c r="E8" s="7" t="s">
        <v>40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12</v>
      </c>
    </row>
    <row r="9" spans="1:12" ht="24.75" customHeight="1">
      <c r="A9" s="128"/>
      <c r="B9" s="128"/>
      <c r="C9" s="4" t="s">
        <v>30</v>
      </c>
      <c r="D9" s="6">
        <v>59.92</v>
      </c>
      <c r="E9" s="6">
        <v>0</v>
      </c>
      <c r="F9" s="6">
        <v>884.89</v>
      </c>
      <c r="G9" s="6">
        <v>941.6</v>
      </c>
      <c r="H9" s="6">
        <v>900.94</v>
      </c>
      <c r="I9" s="6">
        <v>185.11</v>
      </c>
      <c r="J9" s="6">
        <v>323.14</v>
      </c>
      <c r="K9" s="6">
        <v>312.44</v>
      </c>
      <c r="L9" s="6">
        <f>D9+E9+F9+G9+H9+I9+J9+K9</f>
        <v>3608.04</v>
      </c>
    </row>
    <row r="10" spans="1:12" ht="24.75" customHeight="1">
      <c r="A10" s="128"/>
      <c r="B10" s="128"/>
      <c r="C10" s="4" t="s">
        <v>31</v>
      </c>
      <c r="D10" s="6">
        <v>71.69</v>
      </c>
      <c r="E10" s="6">
        <v>0</v>
      </c>
      <c r="F10" s="6">
        <v>1395.28</v>
      </c>
      <c r="G10" s="6">
        <v>1254.04</v>
      </c>
      <c r="H10" s="6">
        <v>957.65</v>
      </c>
      <c r="I10" s="6">
        <v>383.06</v>
      </c>
      <c r="J10" s="6">
        <v>568.17</v>
      </c>
      <c r="K10" s="6">
        <v>468.66</v>
      </c>
      <c r="L10" s="6">
        <f>D10+E10+F10+G10+H10+I10+J10+K10</f>
        <v>5098.55</v>
      </c>
    </row>
    <row r="11" spans="1:14" ht="24.75" customHeight="1">
      <c r="A11" s="128"/>
      <c r="B11" s="128"/>
      <c r="C11" s="13" t="s">
        <v>12</v>
      </c>
      <c r="D11" s="14">
        <f>D9+D10</f>
        <v>131.61</v>
      </c>
      <c r="E11" s="14">
        <f aca="true" t="shared" si="1" ref="E11:K11">E9+E10</f>
        <v>0</v>
      </c>
      <c r="F11" s="14">
        <f t="shared" si="1"/>
        <v>2280.17</v>
      </c>
      <c r="G11" s="14">
        <f t="shared" si="1"/>
        <v>2195.64</v>
      </c>
      <c r="H11" s="14">
        <f t="shared" si="1"/>
        <v>1858.5900000000001</v>
      </c>
      <c r="I11" s="14">
        <f t="shared" si="1"/>
        <v>568.1700000000001</v>
      </c>
      <c r="J11" s="14">
        <f t="shared" si="1"/>
        <v>891.31</v>
      </c>
      <c r="K11" s="14">
        <f t="shared" si="1"/>
        <v>781.1</v>
      </c>
      <c r="L11" s="14">
        <f>L9+L10</f>
        <v>8706.59</v>
      </c>
      <c r="M11" s="21"/>
      <c r="N11" s="21"/>
    </row>
    <row r="12" spans="1:12" ht="24.75" customHeight="1">
      <c r="A12" s="126">
        <v>3</v>
      </c>
      <c r="B12" s="128" t="s">
        <v>27</v>
      </c>
      <c r="C12" s="4" t="s">
        <v>29</v>
      </c>
      <c r="D12" s="7" t="s">
        <v>48</v>
      </c>
      <c r="E12" s="7" t="s">
        <v>49</v>
      </c>
      <c r="F12" s="7" t="s">
        <v>50</v>
      </c>
      <c r="G12" s="7" t="s">
        <v>51</v>
      </c>
      <c r="H12" s="7" t="s">
        <v>52</v>
      </c>
      <c r="I12" s="7" t="s">
        <v>53</v>
      </c>
      <c r="J12" s="7" t="s">
        <v>54</v>
      </c>
      <c r="K12" s="7" t="s">
        <v>55</v>
      </c>
      <c r="L12" s="7" t="s">
        <v>12</v>
      </c>
    </row>
    <row r="13" spans="1:12" ht="24.75" customHeight="1">
      <c r="A13" s="127"/>
      <c r="B13" s="128"/>
      <c r="C13" s="4" t="s">
        <v>30</v>
      </c>
      <c r="D13" s="6">
        <v>2841.86</v>
      </c>
      <c r="E13" s="6">
        <v>5525.78</v>
      </c>
      <c r="F13" s="6">
        <v>4394.76</v>
      </c>
      <c r="G13" s="6">
        <v>2681.8</v>
      </c>
      <c r="H13" s="6">
        <v>3601.88</v>
      </c>
      <c r="I13" s="6">
        <v>3599.76</v>
      </c>
      <c r="J13" s="6">
        <v>4011.04</v>
      </c>
      <c r="K13" s="6">
        <v>3986.66</v>
      </c>
      <c r="L13" s="6">
        <f>D13+E13+F13+G13+H13+I13+J13+K13</f>
        <v>30643.540000000005</v>
      </c>
    </row>
    <row r="14" spans="1:12" ht="24.75" customHeight="1">
      <c r="A14" s="127"/>
      <c r="B14" s="128"/>
      <c r="C14" s="4" t="s">
        <v>31</v>
      </c>
      <c r="D14" s="6">
        <v>3139.72</v>
      </c>
      <c r="E14" s="6">
        <v>7697.72</v>
      </c>
      <c r="F14" s="6">
        <v>5376.32</v>
      </c>
      <c r="G14" s="6">
        <v>2486.76</v>
      </c>
      <c r="H14" s="6">
        <v>4244.24</v>
      </c>
      <c r="I14" s="6">
        <v>3279.64</v>
      </c>
      <c r="J14" s="6">
        <v>4786.96</v>
      </c>
      <c r="K14" s="6">
        <v>5029.7</v>
      </c>
      <c r="L14" s="6">
        <f>D14+E14+F14+G14+H14+I14+J14+K14</f>
        <v>36041.06</v>
      </c>
    </row>
    <row r="15" spans="1:14" ht="24.75" customHeight="1">
      <c r="A15" s="127"/>
      <c r="B15" s="128"/>
      <c r="C15" s="13" t="s">
        <v>12</v>
      </c>
      <c r="D15" s="14">
        <f>D13+D14</f>
        <v>5981.58</v>
      </c>
      <c r="E15" s="14">
        <f aca="true" t="shared" si="2" ref="E15:K15">E13+E14</f>
        <v>13223.5</v>
      </c>
      <c r="F15" s="14">
        <f t="shared" si="2"/>
        <v>9771.08</v>
      </c>
      <c r="G15" s="14">
        <f t="shared" si="2"/>
        <v>5168.56</v>
      </c>
      <c r="H15" s="14">
        <f t="shared" si="2"/>
        <v>7846.12</v>
      </c>
      <c r="I15" s="14">
        <f t="shared" si="2"/>
        <v>6879.4</v>
      </c>
      <c r="J15" s="14">
        <f t="shared" si="2"/>
        <v>8798</v>
      </c>
      <c r="K15" s="14">
        <f t="shared" si="2"/>
        <v>9016.36</v>
      </c>
      <c r="L15" s="14">
        <f>L13+L14</f>
        <v>66684.6</v>
      </c>
      <c r="M15" s="21"/>
      <c r="N15" s="21"/>
    </row>
    <row r="16" spans="1:12" ht="24.75" customHeight="1">
      <c r="A16" s="126">
        <v>4</v>
      </c>
      <c r="B16" s="128" t="s">
        <v>28</v>
      </c>
      <c r="C16" s="4" t="s">
        <v>29</v>
      </c>
      <c r="D16" s="7" t="s">
        <v>56</v>
      </c>
      <c r="E16" s="7" t="s">
        <v>57</v>
      </c>
      <c r="F16" s="7" t="s">
        <v>58</v>
      </c>
      <c r="G16" s="7" t="s">
        <v>59</v>
      </c>
      <c r="H16" s="7" t="s">
        <v>60</v>
      </c>
      <c r="I16" s="7" t="s">
        <v>61</v>
      </c>
      <c r="J16" s="7" t="s">
        <v>54</v>
      </c>
      <c r="K16" s="7" t="s">
        <v>55</v>
      </c>
      <c r="L16" s="7" t="s">
        <v>12</v>
      </c>
    </row>
    <row r="17" spans="1:12" ht="24.75" customHeight="1">
      <c r="A17" s="127"/>
      <c r="B17" s="128"/>
      <c r="C17" s="4" t="s">
        <v>30</v>
      </c>
      <c r="D17" s="6">
        <v>151.58</v>
      </c>
      <c r="E17" s="6">
        <v>0</v>
      </c>
      <c r="F17" s="6">
        <v>305.28</v>
      </c>
      <c r="G17" s="6">
        <v>448.38</v>
      </c>
      <c r="H17" s="6">
        <v>652.96</v>
      </c>
      <c r="I17" s="6">
        <v>272.42</v>
      </c>
      <c r="J17" s="6">
        <v>259.7</v>
      </c>
      <c r="K17" s="6">
        <v>263.94</v>
      </c>
      <c r="L17" s="6">
        <f>D17+E17+F17+G17+H17+I17+J17+K17</f>
        <v>2354.26</v>
      </c>
    </row>
    <row r="18" spans="1:12" ht="24.75" customHeight="1">
      <c r="A18" s="127"/>
      <c r="B18" s="128"/>
      <c r="C18" s="4" t="s">
        <v>31</v>
      </c>
      <c r="D18" s="6">
        <v>126.14</v>
      </c>
      <c r="E18" s="6">
        <v>0</v>
      </c>
      <c r="F18" s="6">
        <v>170.66</v>
      </c>
      <c r="G18" s="6">
        <v>274.54</v>
      </c>
      <c r="H18" s="6">
        <v>486.54</v>
      </c>
      <c r="I18" s="6">
        <v>113.42</v>
      </c>
      <c r="J18" s="6">
        <v>132.5</v>
      </c>
      <c r="K18" s="6">
        <v>153.7</v>
      </c>
      <c r="L18" s="6">
        <f>D18+E18+F18+G18+H18+I18+J18+K18</f>
        <v>1457.5000000000002</v>
      </c>
    </row>
    <row r="19" spans="1:14" ht="24.75" customHeight="1">
      <c r="A19" s="127"/>
      <c r="B19" s="128"/>
      <c r="C19" s="13" t="s">
        <v>12</v>
      </c>
      <c r="D19" s="14">
        <f>D17+D18</f>
        <v>277.72</v>
      </c>
      <c r="E19" s="14">
        <f aca="true" t="shared" si="3" ref="E19:K19">E17+E18</f>
        <v>0</v>
      </c>
      <c r="F19" s="14">
        <f t="shared" si="3"/>
        <v>475.93999999999994</v>
      </c>
      <c r="G19" s="14">
        <f t="shared" si="3"/>
        <v>722.9200000000001</v>
      </c>
      <c r="H19" s="14">
        <f t="shared" si="3"/>
        <v>1139.5</v>
      </c>
      <c r="I19" s="14">
        <f t="shared" si="3"/>
        <v>385.84000000000003</v>
      </c>
      <c r="J19" s="14">
        <f t="shared" si="3"/>
        <v>392.2</v>
      </c>
      <c r="K19" s="14">
        <f t="shared" si="3"/>
        <v>417.64</v>
      </c>
      <c r="L19" s="14">
        <f>L17+L18</f>
        <v>3811.76</v>
      </c>
      <c r="M19" s="21"/>
      <c r="N19" s="21"/>
    </row>
    <row r="20" spans="1:12" ht="21.75" customHeight="1">
      <c r="A20" s="126">
        <v>5</v>
      </c>
      <c r="B20" s="128" t="s">
        <v>10</v>
      </c>
      <c r="C20" s="4" t="s">
        <v>29</v>
      </c>
      <c r="D20" s="7" t="s">
        <v>62</v>
      </c>
      <c r="E20" s="7" t="s">
        <v>57</v>
      </c>
      <c r="F20" s="7" t="s">
        <v>63</v>
      </c>
      <c r="G20" s="7" t="s">
        <v>64</v>
      </c>
      <c r="H20" s="7" t="s">
        <v>60</v>
      </c>
      <c r="I20" s="7" t="s">
        <v>61</v>
      </c>
      <c r="J20" s="7" t="s">
        <v>54</v>
      </c>
      <c r="K20" s="7" t="s">
        <v>55</v>
      </c>
      <c r="L20" s="7" t="s">
        <v>12</v>
      </c>
    </row>
    <row r="21" spans="1:12" ht="21.75" customHeight="1">
      <c r="A21" s="127"/>
      <c r="B21" s="128"/>
      <c r="C21" s="4" t="s">
        <v>30</v>
      </c>
      <c r="D21" s="6">
        <v>72.08</v>
      </c>
      <c r="E21" s="6">
        <v>1526.4</v>
      </c>
      <c r="F21" s="6">
        <v>575.58</v>
      </c>
      <c r="G21" s="6">
        <v>369.94</v>
      </c>
      <c r="H21" s="6">
        <v>1005.94</v>
      </c>
      <c r="I21" s="6">
        <v>886.16</v>
      </c>
      <c r="J21" s="6">
        <v>1631.34</v>
      </c>
      <c r="K21" s="6">
        <v>1505.2</v>
      </c>
      <c r="L21" s="6">
        <f>D21+E21+F21+G21+H21+I21+J21+K21</f>
        <v>7572.64</v>
      </c>
    </row>
    <row r="22" spans="1:12" ht="21.75" customHeight="1">
      <c r="A22" s="127"/>
      <c r="B22" s="128"/>
      <c r="C22" s="4" t="s">
        <v>31</v>
      </c>
      <c r="D22" s="6">
        <v>120.84</v>
      </c>
      <c r="E22" s="6">
        <v>1759.6</v>
      </c>
      <c r="F22" s="6">
        <v>1019.72</v>
      </c>
      <c r="G22" s="6">
        <v>346.62</v>
      </c>
      <c r="H22" s="6">
        <v>2556.72</v>
      </c>
      <c r="I22" s="6">
        <v>1332.42</v>
      </c>
      <c r="J22" s="6">
        <v>4871.76</v>
      </c>
      <c r="K22" s="6">
        <v>4266.5</v>
      </c>
      <c r="L22" s="6">
        <f>D22+E22+F22+G22+H22+I22+J22+K22</f>
        <v>16274.18</v>
      </c>
    </row>
    <row r="23" spans="1:14" ht="21.75" customHeight="1">
      <c r="A23" s="127"/>
      <c r="B23" s="128"/>
      <c r="C23" s="13" t="s">
        <v>12</v>
      </c>
      <c r="D23" s="14">
        <f>D21+D22</f>
        <v>192.92000000000002</v>
      </c>
      <c r="E23" s="14">
        <f aca="true" t="shared" si="4" ref="E23:K23">E21+E22</f>
        <v>3286</v>
      </c>
      <c r="F23" s="14">
        <f t="shared" si="4"/>
        <v>1595.3000000000002</v>
      </c>
      <c r="G23" s="14">
        <f t="shared" si="4"/>
        <v>716.56</v>
      </c>
      <c r="H23" s="14">
        <f t="shared" si="4"/>
        <v>3562.66</v>
      </c>
      <c r="I23" s="14">
        <f t="shared" si="4"/>
        <v>2218.58</v>
      </c>
      <c r="J23" s="14">
        <f t="shared" si="4"/>
        <v>6503.1</v>
      </c>
      <c r="K23" s="14">
        <f t="shared" si="4"/>
        <v>5771.7</v>
      </c>
      <c r="L23" s="14">
        <f>L21+L22</f>
        <v>23846.82</v>
      </c>
      <c r="M23" s="21"/>
      <c r="N23" s="21"/>
    </row>
    <row r="24" spans="1:12" ht="21.75" customHeight="1">
      <c r="A24" s="126">
        <v>6</v>
      </c>
      <c r="B24" s="128" t="s">
        <v>101</v>
      </c>
      <c r="C24" s="4" t="s">
        <v>29</v>
      </c>
      <c r="D24" s="5" t="s">
        <v>93</v>
      </c>
      <c r="E24" s="5" t="s">
        <v>100</v>
      </c>
      <c r="F24" s="5" t="s">
        <v>94</v>
      </c>
      <c r="G24" s="5" t="s">
        <v>95</v>
      </c>
      <c r="H24" s="5" t="s">
        <v>96</v>
      </c>
      <c r="I24" s="5" t="s">
        <v>97</v>
      </c>
      <c r="J24" s="5" t="s">
        <v>36</v>
      </c>
      <c r="K24" s="5" t="s">
        <v>37</v>
      </c>
      <c r="L24" s="6" t="s">
        <v>12</v>
      </c>
    </row>
    <row r="25" spans="1:12" ht="21.75" customHeight="1">
      <c r="A25" s="127"/>
      <c r="B25" s="128"/>
      <c r="C25" s="4" t="s">
        <v>30</v>
      </c>
      <c r="D25" s="6"/>
      <c r="E25" s="6"/>
      <c r="F25" s="6"/>
      <c r="G25" s="6"/>
      <c r="H25" s="6"/>
      <c r="I25" s="6"/>
      <c r="J25" s="6"/>
      <c r="K25" s="6"/>
      <c r="L25" s="6">
        <f>SUM(K25+J25+I25+H25+G25+F25+E25+D25)</f>
        <v>0</v>
      </c>
    </row>
    <row r="26" spans="1:12" ht="21.75" customHeight="1">
      <c r="A26" s="127"/>
      <c r="B26" s="128"/>
      <c r="C26" s="4" t="s">
        <v>31</v>
      </c>
      <c r="D26" s="6"/>
      <c r="E26" s="6"/>
      <c r="F26" s="6"/>
      <c r="G26" s="6"/>
      <c r="H26" s="6"/>
      <c r="I26" s="6"/>
      <c r="J26" s="6"/>
      <c r="K26" s="6"/>
      <c r="L26" s="6">
        <f>SUM(K26+J26+I26+H26+G26+F26+E26+D26)</f>
        <v>0</v>
      </c>
    </row>
    <row r="27" spans="1:12" ht="21.75" customHeight="1">
      <c r="A27" s="127"/>
      <c r="B27" s="128"/>
      <c r="C27" s="13" t="s">
        <v>12</v>
      </c>
      <c r="D27" s="14">
        <f>D25+D26</f>
        <v>0</v>
      </c>
      <c r="E27" s="14">
        <f aca="true" t="shared" si="5" ref="E27:L27">E25+E26</f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</row>
    <row r="28" spans="1:12" ht="21.75" customHeight="1">
      <c r="A28" s="126">
        <v>7</v>
      </c>
      <c r="B28" s="128" t="s">
        <v>76</v>
      </c>
      <c r="C28" s="4" t="s">
        <v>75</v>
      </c>
      <c r="D28" s="7" t="s">
        <v>67</v>
      </c>
      <c r="E28" s="7" t="s">
        <v>98</v>
      </c>
      <c r="F28" s="7" t="s">
        <v>68</v>
      </c>
      <c r="G28" s="7" t="s">
        <v>69</v>
      </c>
      <c r="H28" s="7" t="s">
        <v>70</v>
      </c>
      <c r="I28" s="7" t="s">
        <v>71</v>
      </c>
      <c r="J28" s="7" t="s">
        <v>99</v>
      </c>
      <c r="K28" s="7" t="s">
        <v>72</v>
      </c>
      <c r="L28" s="7" t="s">
        <v>80</v>
      </c>
    </row>
    <row r="29" spans="1:12" ht="21.75" customHeight="1">
      <c r="A29" s="127"/>
      <c r="B29" s="128"/>
      <c r="C29" s="4" t="s">
        <v>73</v>
      </c>
      <c r="D29" s="6"/>
      <c r="E29" s="6"/>
      <c r="F29" s="6">
        <v>30300</v>
      </c>
      <c r="G29" s="6">
        <v>6060</v>
      </c>
      <c r="H29" s="6">
        <v>18180</v>
      </c>
      <c r="I29" s="6">
        <v>12120</v>
      </c>
      <c r="J29" s="6">
        <v>0</v>
      </c>
      <c r="K29" s="15">
        <f>SUM(D29:J29)</f>
        <v>66660</v>
      </c>
      <c r="L29" s="22">
        <v>5.56</v>
      </c>
    </row>
    <row r="30" spans="1:12" ht="21.75" customHeight="1">
      <c r="A30" s="127"/>
      <c r="B30" s="128"/>
      <c r="C30" s="4" t="s">
        <v>74</v>
      </c>
      <c r="D30" s="6"/>
      <c r="E30" s="6"/>
      <c r="F30" s="6">
        <v>0</v>
      </c>
      <c r="G30" s="6">
        <v>0</v>
      </c>
      <c r="H30" s="6">
        <v>0</v>
      </c>
      <c r="I30" s="6">
        <v>0</v>
      </c>
      <c r="J30" s="6">
        <v>6060</v>
      </c>
      <c r="K30" s="15">
        <f>SUM(D30:J30)</f>
        <v>6060</v>
      </c>
      <c r="L30" s="22">
        <v>0.51</v>
      </c>
    </row>
    <row r="31" spans="1:12" ht="21.75" customHeight="1">
      <c r="A31" s="127"/>
      <c r="B31" s="128"/>
      <c r="C31" s="13" t="s">
        <v>12</v>
      </c>
      <c r="D31" s="14">
        <f>D29+D30</f>
        <v>0</v>
      </c>
      <c r="E31" s="14">
        <f aca="true" t="shared" si="6" ref="E31:L31">E29+E30</f>
        <v>0</v>
      </c>
      <c r="F31" s="14">
        <f t="shared" si="6"/>
        <v>30300</v>
      </c>
      <c r="G31" s="14">
        <f t="shared" si="6"/>
        <v>6060</v>
      </c>
      <c r="H31" s="14">
        <f t="shared" si="6"/>
        <v>18180</v>
      </c>
      <c r="I31" s="14">
        <f t="shared" si="6"/>
        <v>12120</v>
      </c>
      <c r="J31" s="14">
        <f t="shared" si="6"/>
        <v>6060</v>
      </c>
      <c r="K31" s="14">
        <f t="shared" si="6"/>
        <v>72720</v>
      </c>
      <c r="L31" s="23">
        <f t="shared" si="6"/>
        <v>6.069999999999999</v>
      </c>
    </row>
    <row r="32" spans="1:12" ht="21.75" customHeight="1">
      <c r="A32" s="126">
        <v>8</v>
      </c>
      <c r="B32" s="128" t="s">
        <v>17</v>
      </c>
      <c r="C32" s="5" t="s">
        <v>29</v>
      </c>
      <c r="D32" s="7" t="s">
        <v>89</v>
      </c>
      <c r="E32" s="7" t="s">
        <v>90</v>
      </c>
      <c r="F32" s="7" t="s">
        <v>12</v>
      </c>
      <c r="G32" s="126">
        <v>9</v>
      </c>
      <c r="H32" s="128" t="s">
        <v>18</v>
      </c>
      <c r="I32" s="4" t="s">
        <v>29</v>
      </c>
      <c r="J32" s="7" t="s">
        <v>89</v>
      </c>
      <c r="K32" s="7" t="s">
        <v>90</v>
      </c>
      <c r="L32" s="7" t="s">
        <v>12</v>
      </c>
    </row>
    <row r="33" spans="1:12" ht="21.75" customHeight="1">
      <c r="A33" s="127"/>
      <c r="B33" s="128"/>
      <c r="C33" s="4" t="s">
        <v>30</v>
      </c>
      <c r="D33" s="6">
        <v>2263.41</v>
      </c>
      <c r="E33" s="6">
        <v>11737.21</v>
      </c>
      <c r="F33" s="6">
        <f>D33+E33</f>
        <v>14000.619999999999</v>
      </c>
      <c r="G33" s="126"/>
      <c r="H33" s="128"/>
      <c r="I33" s="4" t="s">
        <v>30</v>
      </c>
      <c r="J33" s="6">
        <v>505</v>
      </c>
      <c r="K33" s="6">
        <v>1010</v>
      </c>
      <c r="L33" s="6">
        <f>J33+K33</f>
        <v>1515</v>
      </c>
    </row>
    <row r="34" spans="1:12" ht="21.75" customHeight="1">
      <c r="A34" s="127"/>
      <c r="B34" s="128"/>
      <c r="C34" s="24" t="s">
        <v>65</v>
      </c>
      <c r="D34" s="6">
        <v>61071.67</v>
      </c>
      <c r="E34" s="6">
        <v>0</v>
      </c>
      <c r="F34" s="6">
        <f>D34+E34</f>
        <v>61071.67</v>
      </c>
      <c r="G34" s="126"/>
      <c r="H34" s="128"/>
      <c r="I34" s="4" t="s">
        <v>31</v>
      </c>
      <c r="J34" s="6">
        <v>303</v>
      </c>
      <c r="K34" s="6">
        <v>707</v>
      </c>
      <c r="L34" s="6">
        <f>J34+K34</f>
        <v>1010</v>
      </c>
    </row>
    <row r="35" spans="1:12" ht="21.75" customHeight="1">
      <c r="A35" s="127"/>
      <c r="B35" s="128"/>
      <c r="C35" s="24" t="s">
        <v>66</v>
      </c>
      <c r="D35" s="6">
        <v>0</v>
      </c>
      <c r="E35" s="6">
        <v>258281.24</v>
      </c>
      <c r="F35" s="6">
        <f>D35+E35</f>
        <v>258281.24</v>
      </c>
      <c r="G35" s="126"/>
      <c r="H35" s="128"/>
      <c r="I35" s="13" t="s">
        <v>12</v>
      </c>
      <c r="J35" s="14">
        <f>J33+J34</f>
        <v>808</v>
      </c>
      <c r="K35" s="14">
        <f>K33+K34</f>
        <v>1717</v>
      </c>
      <c r="L35" s="14">
        <f>L33+L34</f>
        <v>2525</v>
      </c>
    </row>
    <row r="36" spans="1:13" ht="21.75" customHeight="1">
      <c r="A36" s="127"/>
      <c r="B36" s="128"/>
      <c r="C36" s="13" t="s">
        <v>12</v>
      </c>
      <c r="D36" s="14">
        <f>D33+D34+D35</f>
        <v>63335.08</v>
      </c>
      <c r="E36" s="14">
        <f>E33+E34+E35</f>
        <v>270018.45</v>
      </c>
      <c r="F36" s="14">
        <v>330053</v>
      </c>
      <c r="G36" s="19"/>
      <c r="H36" s="20"/>
      <c r="I36" s="20"/>
      <c r="J36" s="18"/>
      <c r="K36" s="18"/>
      <c r="L36" s="18"/>
      <c r="M36" s="17"/>
    </row>
    <row r="37" spans="1:13" ht="21.75" customHeight="1">
      <c r="A37" s="11" t="s">
        <v>79</v>
      </c>
      <c r="D37" s="21"/>
      <c r="G37" s="17"/>
      <c r="H37" s="17"/>
      <c r="I37" s="17"/>
      <c r="J37" s="17"/>
      <c r="K37" s="17"/>
      <c r="L37" s="17"/>
      <c r="M37" s="17"/>
    </row>
    <row r="38" spans="2:12" ht="21.75" customHeight="1">
      <c r="B38" s="125" t="s">
        <v>77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ht="21.75" customHeight="1">
      <c r="B39" s="125" t="s">
        <v>78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</sheetData>
  <sheetProtection/>
  <mergeCells count="23">
    <mergeCell ref="A8:A11"/>
    <mergeCell ref="B8:B11"/>
    <mergeCell ref="A1:L1"/>
    <mergeCell ref="A2:L2"/>
    <mergeCell ref="B3:L3"/>
    <mergeCell ref="A4:A7"/>
    <mergeCell ref="B4:B7"/>
    <mergeCell ref="A12:A15"/>
    <mergeCell ref="B12:B15"/>
    <mergeCell ref="A16:A19"/>
    <mergeCell ref="B16:B19"/>
    <mergeCell ref="A20:A23"/>
    <mergeCell ref="B20:B23"/>
    <mergeCell ref="A24:A27"/>
    <mergeCell ref="B24:B27"/>
    <mergeCell ref="G32:G35"/>
    <mergeCell ref="H32:H35"/>
    <mergeCell ref="B38:L38"/>
    <mergeCell ref="B39:L39"/>
    <mergeCell ref="A28:A31"/>
    <mergeCell ref="B28:B31"/>
    <mergeCell ref="A32:A36"/>
    <mergeCell ref="B32:B36"/>
  </mergeCells>
  <printOptions/>
  <pageMargins left="0.5" right="0.5" top="1" bottom="0.5" header="0.3" footer="0.3"/>
  <pageSetup horizontalDpi="600" verticalDpi="600" orientation="landscape" paperSize="9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25">
      <selection activeCell="A32" sqref="A32:A36"/>
    </sheetView>
  </sheetViews>
  <sheetFormatPr defaultColWidth="8.8515625" defaultRowHeight="24" customHeight="1"/>
  <cols>
    <col min="1" max="1" width="7.7109375" style="8" customWidth="1"/>
    <col min="2" max="2" width="10.7109375" style="8" customWidth="1"/>
    <col min="3" max="3" width="12.00390625" style="8" customWidth="1"/>
    <col min="4" max="5" width="11.28125" style="8" bestFit="1" customWidth="1"/>
    <col min="6" max="6" width="13.7109375" style="8" customWidth="1"/>
    <col min="7" max="7" width="10.7109375" style="8" customWidth="1"/>
    <col min="8" max="8" width="10.28125" style="8" customWidth="1"/>
    <col min="9" max="9" width="10.00390625" style="8" customWidth="1"/>
    <col min="10" max="10" width="10.57421875" style="8" customWidth="1"/>
    <col min="11" max="11" width="10.421875" style="8" bestFit="1" customWidth="1"/>
    <col min="12" max="12" width="16.7109375" style="8" customWidth="1"/>
    <col min="13" max="16384" width="8.8515625" style="8" customWidth="1"/>
  </cols>
  <sheetData>
    <row r="1" spans="1:12" s="9" customFormat="1" ht="24.75" customHeight="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.75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0" customFormat="1" ht="24.75" customHeight="1">
      <c r="A3" s="12" t="s">
        <v>3</v>
      </c>
      <c r="B3" s="132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4.75" customHeight="1">
      <c r="A4" s="126">
        <v>1</v>
      </c>
      <c r="B4" s="127" t="s">
        <v>14</v>
      </c>
      <c r="C4" s="4" t="s">
        <v>29</v>
      </c>
      <c r="D4" s="5" t="s">
        <v>38</v>
      </c>
      <c r="E4" s="5" t="s">
        <v>41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12</v>
      </c>
    </row>
    <row r="5" spans="1:12" ht="24.75" customHeight="1">
      <c r="A5" s="127"/>
      <c r="B5" s="127"/>
      <c r="C5" s="4" t="s">
        <v>30</v>
      </c>
      <c r="D5" s="6">
        <v>72.76</v>
      </c>
      <c r="E5" s="6">
        <v>834.6</v>
      </c>
      <c r="F5" s="6">
        <v>1380.3</v>
      </c>
      <c r="G5" s="6">
        <v>1741.96</v>
      </c>
      <c r="H5" s="6">
        <v>1361.04</v>
      </c>
      <c r="I5" s="6">
        <v>3008.84</v>
      </c>
      <c r="J5" s="6">
        <v>463.31</v>
      </c>
      <c r="K5" s="6">
        <v>535</v>
      </c>
      <c r="L5" s="6">
        <f>D5+E5+F5+G5+H5+I5+J5+K5</f>
        <v>9397.81</v>
      </c>
    </row>
    <row r="6" spans="1:12" ht="24.75" customHeight="1">
      <c r="A6" s="127"/>
      <c r="B6" s="127"/>
      <c r="C6" s="4" t="s">
        <v>31</v>
      </c>
      <c r="D6" s="6">
        <v>73.83</v>
      </c>
      <c r="E6" s="6">
        <v>0</v>
      </c>
      <c r="F6" s="6">
        <v>2173.17</v>
      </c>
      <c r="G6" s="6">
        <v>2948.92</v>
      </c>
      <c r="H6" s="6">
        <v>2545.53</v>
      </c>
      <c r="I6" s="6">
        <v>6960.35</v>
      </c>
      <c r="J6" s="6">
        <v>671.96</v>
      </c>
      <c r="K6" s="6">
        <v>1040.04</v>
      </c>
      <c r="L6" s="6">
        <f>D6+E6+F6+G6+H6+I6+J6+K6</f>
        <v>16413.800000000003</v>
      </c>
    </row>
    <row r="7" spans="1:12" ht="24.75" customHeight="1">
      <c r="A7" s="127"/>
      <c r="B7" s="127"/>
      <c r="C7" s="13" t="s">
        <v>12</v>
      </c>
      <c r="D7" s="14">
        <f>D5+D6</f>
        <v>146.59</v>
      </c>
      <c r="E7" s="14">
        <f aca="true" t="shared" si="0" ref="E7:K7">E5+E6</f>
        <v>834.6</v>
      </c>
      <c r="F7" s="14">
        <f t="shared" si="0"/>
        <v>3553.4700000000003</v>
      </c>
      <c r="G7" s="14">
        <f t="shared" si="0"/>
        <v>4690.88</v>
      </c>
      <c r="H7" s="14">
        <f t="shared" si="0"/>
        <v>3906.57</v>
      </c>
      <c r="I7" s="14">
        <f t="shared" si="0"/>
        <v>9969.19</v>
      </c>
      <c r="J7" s="14">
        <f t="shared" si="0"/>
        <v>1135.27</v>
      </c>
      <c r="K7" s="14">
        <f t="shared" si="0"/>
        <v>1575.04</v>
      </c>
      <c r="L7" s="14">
        <f>L5+L6</f>
        <v>25811.61</v>
      </c>
    </row>
    <row r="8" spans="1:12" ht="24.75" customHeight="1">
      <c r="A8" s="129">
        <v>2</v>
      </c>
      <c r="B8" s="128" t="s">
        <v>15</v>
      </c>
      <c r="C8" s="4" t="s">
        <v>29</v>
      </c>
      <c r="D8" s="7" t="s">
        <v>39</v>
      </c>
      <c r="E8" s="7" t="s">
        <v>40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12</v>
      </c>
    </row>
    <row r="9" spans="1:12" ht="24.75" customHeight="1">
      <c r="A9" s="128"/>
      <c r="B9" s="128"/>
      <c r="C9" s="4" t="s">
        <v>30</v>
      </c>
      <c r="D9" s="6">
        <v>74.9</v>
      </c>
      <c r="E9" s="6">
        <v>0</v>
      </c>
      <c r="F9" s="6">
        <v>1081.77</v>
      </c>
      <c r="G9" s="6">
        <v>1202.68</v>
      </c>
      <c r="H9" s="6">
        <v>2669.65</v>
      </c>
      <c r="I9" s="6">
        <v>3927.9700000000003</v>
      </c>
      <c r="J9" s="6">
        <v>773.61</v>
      </c>
      <c r="K9" s="6">
        <v>738.3</v>
      </c>
      <c r="L9" s="6">
        <f>D9+E9+F9+G9+H9+I9+J9+K9</f>
        <v>10468.880000000001</v>
      </c>
    </row>
    <row r="10" spans="1:12" ht="24.75" customHeight="1">
      <c r="A10" s="128"/>
      <c r="B10" s="128"/>
      <c r="C10" s="4" t="s">
        <v>31</v>
      </c>
      <c r="D10" s="6">
        <v>130.54</v>
      </c>
      <c r="E10" s="6">
        <v>0</v>
      </c>
      <c r="F10" s="6">
        <v>2229.88</v>
      </c>
      <c r="G10" s="6">
        <v>1392.07</v>
      </c>
      <c r="H10" s="6">
        <v>3964.35</v>
      </c>
      <c r="I10" s="6">
        <v>8356.7</v>
      </c>
      <c r="J10" s="6">
        <v>1046.46</v>
      </c>
      <c r="K10" s="6">
        <v>1070</v>
      </c>
      <c r="L10" s="6">
        <f>D10+E10+F10+G10+H10+I10+J10+K10</f>
        <v>18190</v>
      </c>
    </row>
    <row r="11" spans="1:12" ht="24.75" customHeight="1">
      <c r="A11" s="128"/>
      <c r="B11" s="128"/>
      <c r="C11" s="13" t="s">
        <v>12</v>
      </c>
      <c r="D11" s="14">
        <f>D9+D10</f>
        <v>205.44</v>
      </c>
      <c r="E11" s="14">
        <f aca="true" t="shared" si="1" ref="E11:K11">E9+E10</f>
        <v>0</v>
      </c>
      <c r="F11" s="14">
        <f t="shared" si="1"/>
        <v>3311.65</v>
      </c>
      <c r="G11" s="14">
        <f t="shared" si="1"/>
        <v>2594.75</v>
      </c>
      <c r="H11" s="14">
        <f t="shared" si="1"/>
        <v>6634</v>
      </c>
      <c r="I11" s="14">
        <f t="shared" si="1"/>
        <v>12284.670000000002</v>
      </c>
      <c r="J11" s="14">
        <f t="shared" si="1"/>
        <v>1820.0700000000002</v>
      </c>
      <c r="K11" s="14">
        <f t="shared" si="1"/>
        <v>1808.3</v>
      </c>
      <c r="L11" s="14">
        <f>L9+L10</f>
        <v>28658.88</v>
      </c>
    </row>
    <row r="12" spans="1:12" ht="24.75" customHeight="1">
      <c r="A12" s="126">
        <v>3</v>
      </c>
      <c r="B12" s="128" t="s">
        <v>27</v>
      </c>
      <c r="C12" s="4" t="s">
        <v>29</v>
      </c>
      <c r="D12" s="7" t="s">
        <v>48</v>
      </c>
      <c r="E12" s="7" t="s">
        <v>49</v>
      </c>
      <c r="F12" s="7" t="s">
        <v>50</v>
      </c>
      <c r="G12" s="7" t="s">
        <v>51</v>
      </c>
      <c r="H12" s="7" t="s">
        <v>52</v>
      </c>
      <c r="I12" s="7" t="s">
        <v>53</v>
      </c>
      <c r="J12" s="7" t="s">
        <v>54</v>
      </c>
      <c r="K12" s="7" t="s">
        <v>55</v>
      </c>
      <c r="L12" s="7" t="s">
        <v>12</v>
      </c>
    </row>
    <row r="13" spans="1:12" ht="24.75" customHeight="1">
      <c r="A13" s="127"/>
      <c r="B13" s="128"/>
      <c r="C13" s="4" t="s">
        <v>30</v>
      </c>
      <c r="D13" s="6">
        <v>718.68</v>
      </c>
      <c r="E13" s="6">
        <v>2636.22</v>
      </c>
      <c r="F13" s="6">
        <v>6975.86</v>
      </c>
      <c r="G13" s="6">
        <v>3679.26</v>
      </c>
      <c r="H13" s="6">
        <v>3486.34</v>
      </c>
      <c r="I13" s="6">
        <v>6564.58</v>
      </c>
      <c r="J13" s="6">
        <v>4631.14</v>
      </c>
      <c r="K13" s="6">
        <v>4567.54</v>
      </c>
      <c r="L13" s="6">
        <f>D13+E13+F13+G13+H13+I13+J13+K13</f>
        <v>33259.62</v>
      </c>
    </row>
    <row r="14" spans="1:12" ht="24.75" customHeight="1">
      <c r="A14" s="127"/>
      <c r="B14" s="128"/>
      <c r="C14" s="4" t="s">
        <v>31</v>
      </c>
      <c r="D14" s="6">
        <v>1134.2</v>
      </c>
      <c r="E14" s="6">
        <v>381.6</v>
      </c>
      <c r="F14" s="6">
        <v>6498.86</v>
      </c>
      <c r="G14" s="6">
        <v>3411.08</v>
      </c>
      <c r="H14" s="6">
        <v>2915</v>
      </c>
      <c r="I14" s="6">
        <v>5737.78</v>
      </c>
      <c r="J14" s="6">
        <v>4346</v>
      </c>
      <c r="K14" s="6">
        <v>5521.54</v>
      </c>
      <c r="L14" s="6">
        <f>D14+E14+F14+G14+H14+I14+J14+K14</f>
        <v>29946.06</v>
      </c>
    </row>
    <row r="15" spans="1:12" ht="24.75" customHeight="1">
      <c r="A15" s="127"/>
      <c r="B15" s="128"/>
      <c r="C15" s="13" t="s">
        <v>12</v>
      </c>
      <c r="D15" s="14">
        <f>D13+D14</f>
        <v>1852.88</v>
      </c>
      <c r="E15" s="14">
        <f aca="true" t="shared" si="2" ref="E15:K15">E13+E14</f>
        <v>3017.8199999999997</v>
      </c>
      <c r="F15" s="14">
        <f t="shared" si="2"/>
        <v>13474.72</v>
      </c>
      <c r="G15" s="14">
        <f t="shared" si="2"/>
        <v>7090.34</v>
      </c>
      <c r="H15" s="14">
        <f t="shared" si="2"/>
        <v>6401.34</v>
      </c>
      <c r="I15" s="14">
        <f t="shared" si="2"/>
        <v>12302.36</v>
      </c>
      <c r="J15" s="14">
        <f t="shared" si="2"/>
        <v>8977.14</v>
      </c>
      <c r="K15" s="14">
        <f t="shared" si="2"/>
        <v>10089.08</v>
      </c>
      <c r="L15" s="14">
        <f>L13+L14</f>
        <v>63205.68000000001</v>
      </c>
    </row>
    <row r="16" spans="1:12" ht="24.75" customHeight="1">
      <c r="A16" s="126">
        <v>4</v>
      </c>
      <c r="B16" s="128" t="s">
        <v>28</v>
      </c>
      <c r="C16" s="4" t="s">
        <v>29</v>
      </c>
      <c r="D16" s="7" t="s">
        <v>56</v>
      </c>
      <c r="E16" s="7" t="s">
        <v>57</v>
      </c>
      <c r="F16" s="7" t="s">
        <v>58</v>
      </c>
      <c r="G16" s="7" t="s">
        <v>59</v>
      </c>
      <c r="H16" s="7" t="s">
        <v>60</v>
      </c>
      <c r="I16" s="7" t="s">
        <v>61</v>
      </c>
      <c r="J16" s="7" t="s">
        <v>54</v>
      </c>
      <c r="K16" s="7" t="s">
        <v>55</v>
      </c>
      <c r="L16" s="7" t="s">
        <v>12</v>
      </c>
    </row>
    <row r="17" spans="1:12" ht="24.75" customHeight="1">
      <c r="A17" s="127"/>
      <c r="B17" s="128"/>
      <c r="C17" s="4" t="s">
        <v>30</v>
      </c>
      <c r="D17" s="6">
        <v>55.12</v>
      </c>
      <c r="E17" s="6">
        <v>0</v>
      </c>
      <c r="F17" s="6">
        <v>203.52</v>
      </c>
      <c r="G17" s="6">
        <v>51.94</v>
      </c>
      <c r="H17" s="6">
        <v>84.8</v>
      </c>
      <c r="I17" s="6">
        <v>478.06</v>
      </c>
      <c r="J17" s="6">
        <v>659.32</v>
      </c>
      <c r="K17" s="6">
        <v>625.4</v>
      </c>
      <c r="L17" s="6">
        <f>D17+E17+F17+G17+H17+I17+J17+K17</f>
        <v>2158.1600000000003</v>
      </c>
    </row>
    <row r="18" spans="1:12" ht="24.75" customHeight="1">
      <c r="A18" s="127"/>
      <c r="B18" s="128"/>
      <c r="C18" s="4" t="s">
        <v>31</v>
      </c>
      <c r="D18" s="6">
        <v>28.62</v>
      </c>
      <c r="E18" s="6">
        <v>0</v>
      </c>
      <c r="F18" s="6">
        <v>171.72</v>
      </c>
      <c r="G18" s="6">
        <v>61.48</v>
      </c>
      <c r="H18" s="6">
        <v>72.08</v>
      </c>
      <c r="I18" s="6">
        <v>218.36</v>
      </c>
      <c r="J18" s="6">
        <v>978.38</v>
      </c>
      <c r="K18" s="6">
        <v>978.38</v>
      </c>
      <c r="L18" s="6">
        <f>D18+E18+F18+G18+H18+I18+J18+K18</f>
        <v>2509.02</v>
      </c>
    </row>
    <row r="19" spans="1:12" ht="24.75" customHeight="1">
      <c r="A19" s="127"/>
      <c r="B19" s="128"/>
      <c r="C19" s="13" t="s">
        <v>12</v>
      </c>
      <c r="D19" s="14">
        <f>D17+D18</f>
        <v>83.74</v>
      </c>
      <c r="E19" s="14">
        <f aca="true" t="shared" si="3" ref="E19:K19">E17+E18</f>
        <v>0</v>
      </c>
      <c r="F19" s="14">
        <f t="shared" si="3"/>
        <v>375.24</v>
      </c>
      <c r="G19" s="14">
        <f t="shared" si="3"/>
        <v>113.41999999999999</v>
      </c>
      <c r="H19" s="14">
        <f t="shared" si="3"/>
        <v>156.88</v>
      </c>
      <c r="I19" s="14">
        <f t="shared" si="3"/>
        <v>696.4200000000001</v>
      </c>
      <c r="J19" s="14">
        <f t="shared" si="3"/>
        <v>1637.7</v>
      </c>
      <c r="K19" s="14">
        <f t="shared" si="3"/>
        <v>1603.78</v>
      </c>
      <c r="L19" s="14">
        <f>L17+L18</f>
        <v>4667.18</v>
      </c>
    </row>
    <row r="20" spans="1:12" ht="21.75" customHeight="1">
      <c r="A20" s="126">
        <v>5</v>
      </c>
      <c r="B20" s="128" t="s">
        <v>10</v>
      </c>
      <c r="C20" s="4" t="s">
        <v>29</v>
      </c>
      <c r="D20" s="7" t="s">
        <v>62</v>
      </c>
      <c r="E20" s="7" t="s">
        <v>57</v>
      </c>
      <c r="F20" s="7" t="s">
        <v>63</v>
      </c>
      <c r="G20" s="7" t="s">
        <v>64</v>
      </c>
      <c r="H20" s="7" t="s">
        <v>60</v>
      </c>
      <c r="I20" s="7" t="s">
        <v>61</v>
      </c>
      <c r="J20" s="7" t="s">
        <v>54</v>
      </c>
      <c r="K20" s="7" t="s">
        <v>55</v>
      </c>
      <c r="L20" s="7" t="s">
        <v>12</v>
      </c>
    </row>
    <row r="21" spans="1:12" ht="21.75" customHeight="1">
      <c r="A21" s="127"/>
      <c r="B21" s="128"/>
      <c r="C21" s="4" t="s">
        <v>30</v>
      </c>
      <c r="D21" s="6">
        <v>4.24</v>
      </c>
      <c r="E21" s="6">
        <v>23.32</v>
      </c>
      <c r="F21" s="6">
        <v>449.44</v>
      </c>
      <c r="G21" s="6">
        <v>21.2</v>
      </c>
      <c r="H21" s="6">
        <v>23.32</v>
      </c>
      <c r="I21" s="6">
        <v>127.2</v>
      </c>
      <c r="J21" s="6">
        <v>1166</v>
      </c>
      <c r="K21" s="6">
        <v>1275.18</v>
      </c>
      <c r="L21" s="6">
        <f>D21+E21+F21+G21+H21+I21+J21+K21</f>
        <v>3089.9</v>
      </c>
    </row>
    <row r="22" spans="1:12" ht="21.75" customHeight="1">
      <c r="A22" s="127"/>
      <c r="B22" s="128"/>
      <c r="C22" s="4" t="s">
        <v>31</v>
      </c>
      <c r="D22" s="6">
        <v>24.38</v>
      </c>
      <c r="E22" s="6">
        <v>121.9</v>
      </c>
      <c r="F22" s="6">
        <v>404.92</v>
      </c>
      <c r="G22" s="6">
        <v>38.16</v>
      </c>
      <c r="H22" s="6">
        <v>32.86</v>
      </c>
      <c r="I22" s="6">
        <v>152.64</v>
      </c>
      <c r="J22" s="6">
        <v>1930.26</v>
      </c>
      <c r="K22" s="6">
        <v>1611.2</v>
      </c>
      <c r="L22" s="6">
        <f>D22+E22+F22+G22+H22+I22+J22+K22</f>
        <v>4316.32</v>
      </c>
    </row>
    <row r="23" spans="1:12" ht="21.75" customHeight="1">
      <c r="A23" s="127"/>
      <c r="B23" s="128"/>
      <c r="C23" s="13" t="s">
        <v>12</v>
      </c>
      <c r="D23" s="14">
        <f>D21+D22</f>
        <v>28.619999999999997</v>
      </c>
      <c r="E23" s="14">
        <f aca="true" t="shared" si="4" ref="E23:K23">E21+E22</f>
        <v>145.22</v>
      </c>
      <c r="F23" s="14">
        <f t="shared" si="4"/>
        <v>854.36</v>
      </c>
      <c r="G23" s="14">
        <f t="shared" si="4"/>
        <v>59.36</v>
      </c>
      <c r="H23" s="14">
        <f t="shared" si="4"/>
        <v>56.18</v>
      </c>
      <c r="I23" s="14">
        <f t="shared" si="4"/>
        <v>279.84</v>
      </c>
      <c r="J23" s="14">
        <f t="shared" si="4"/>
        <v>3096.26</v>
      </c>
      <c r="K23" s="14">
        <f t="shared" si="4"/>
        <v>2886.38</v>
      </c>
      <c r="L23" s="14">
        <f>L21+L22</f>
        <v>7406.219999999999</v>
      </c>
    </row>
    <row r="24" spans="1:12" ht="21.75" customHeight="1">
      <c r="A24" s="126">
        <v>6</v>
      </c>
      <c r="B24" s="128" t="s">
        <v>101</v>
      </c>
      <c r="C24" s="4" t="s">
        <v>29</v>
      </c>
      <c r="D24" s="5" t="s">
        <v>93</v>
      </c>
      <c r="E24" s="5" t="s">
        <v>100</v>
      </c>
      <c r="F24" s="5" t="s">
        <v>94</v>
      </c>
      <c r="G24" s="5" t="s">
        <v>95</v>
      </c>
      <c r="H24" s="5" t="s">
        <v>96</v>
      </c>
      <c r="I24" s="5" t="s">
        <v>97</v>
      </c>
      <c r="J24" s="5" t="s">
        <v>36</v>
      </c>
      <c r="K24" s="5" t="s">
        <v>37</v>
      </c>
      <c r="L24" s="6" t="s">
        <v>12</v>
      </c>
    </row>
    <row r="25" spans="1:12" ht="21.75" customHeight="1">
      <c r="A25" s="127"/>
      <c r="B25" s="128"/>
      <c r="C25" s="4" t="s">
        <v>30</v>
      </c>
      <c r="D25" s="6"/>
      <c r="E25" s="6"/>
      <c r="F25" s="6"/>
      <c r="G25" s="6"/>
      <c r="H25" s="6"/>
      <c r="I25" s="6"/>
      <c r="J25" s="6"/>
      <c r="K25" s="6"/>
      <c r="L25" s="6">
        <f>SUM(K25+J25+I25+H25+G25+F25+E25+D25)</f>
        <v>0</v>
      </c>
    </row>
    <row r="26" spans="1:12" ht="21.75" customHeight="1">
      <c r="A26" s="127"/>
      <c r="B26" s="128"/>
      <c r="C26" s="4" t="s">
        <v>31</v>
      </c>
      <c r="D26" s="6"/>
      <c r="E26" s="6"/>
      <c r="F26" s="6"/>
      <c r="G26" s="6"/>
      <c r="H26" s="6"/>
      <c r="I26" s="6"/>
      <c r="J26" s="6"/>
      <c r="K26" s="6"/>
      <c r="L26" s="6">
        <f>SUM(K26+J26+I26+H26+G26+F26+E26+D26)</f>
        <v>0</v>
      </c>
    </row>
    <row r="27" spans="1:12" ht="21.75" customHeight="1">
      <c r="A27" s="127"/>
      <c r="B27" s="128"/>
      <c r="C27" s="13" t="s">
        <v>12</v>
      </c>
      <c r="D27" s="14">
        <f>D25+D26</f>
        <v>0</v>
      </c>
      <c r="E27" s="14">
        <f aca="true" t="shared" si="5" ref="E27:L27">E25+E26</f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</row>
    <row r="28" spans="1:12" ht="21.75" customHeight="1">
      <c r="A28" s="126">
        <v>7</v>
      </c>
      <c r="B28" s="128" t="s">
        <v>76</v>
      </c>
      <c r="C28" s="4" t="s">
        <v>75</v>
      </c>
      <c r="D28" s="7" t="s">
        <v>67</v>
      </c>
      <c r="E28" s="7" t="s">
        <v>98</v>
      </c>
      <c r="F28" s="7" t="s">
        <v>68</v>
      </c>
      <c r="G28" s="7" t="s">
        <v>69</v>
      </c>
      <c r="H28" s="7" t="s">
        <v>70</v>
      </c>
      <c r="I28" s="7" t="s">
        <v>71</v>
      </c>
      <c r="J28" s="7" t="s">
        <v>99</v>
      </c>
      <c r="K28" s="7" t="s">
        <v>72</v>
      </c>
      <c r="L28" s="7" t="s">
        <v>80</v>
      </c>
    </row>
    <row r="29" spans="1:12" ht="21.75" customHeight="1">
      <c r="A29" s="127"/>
      <c r="B29" s="128"/>
      <c r="C29" s="4" t="s">
        <v>73</v>
      </c>
      <c r="D29" s="6"/>
      <c r="E29" s="6">
        <v>31310</v>
      </c>
      <c r="F29" s="6">
        <v>10100</v>
      </c>
      <c r="G29" s="6">
        <v>2020</v>
      </c>
      <c r="H29" s="6">
        <v>6060</v>
      </c>
      <c r="I29" s="6">
        <v>3030</v>
      </c>
      <c r="J29" s="6">
        <v>0</v>
      </c>
      <c r="K29" s="15">
        <f>SUM(D29:J29)</f>
        <v>52520</v>
      </c>
      <c r="L29" s="22">
        <v>4.38</v>
      </c>
    </row>
    <row r="30" spans="1:12" ht="21.75" customHeight="1">
      <c r="A30" s="127"/>
      <c r="B30" s="128"/>
      <c r="C30" s="4" t="s">
        <v>74</v>
      </c>
      <c r="D30" s="6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8080</v>
      </c>
      <c r="K30" s="15">
        <f>SUM(D30:J30)</f>
        <v>8080</v>
      </c>
      <c r="L30" s="22">
        <v>0.67</v>
      </c>
    </row>
    <row r="31" spans="1:12" ht="21.75" customHeight="1">
      <c r="A31" s="127"/>
      <c r="B31" s="128"/>
      <c r="C31" s="13" t="s">
        <v>12</v>
      </c>
      <c r="D31" s="14">
        <f>D29+D30</f>
        <v>0</v>
      </c>
      <c r="E31" s="14">
        <f aca="true" t="shared" si="6" ref="E31:L31">E29+E30</f>
        <v>31310</v>
      </c>
      <c r="F31" s="14">
        <f t="shared" si="6"/>
        <v>10100</v>
      </c>
      <c r="G31" s="14">
        <f t="shared" si="6"/>
        <v>2020</v>
      </c>
      <c r="H31" s="14">
        <f t="shared" si="6"/>
        <v>6060</v>
      </c>
      <c r="I31" s="14">
        <f t="shared" si="6"/>
        <v>3030</v>
      </c>
      <c r="J31" s="14">
        <f t="shared" si="6"/>
        <v>8080</v>
      </c>
      <c r="K31" s="14">
        <f t="shared" si="6"/>
        <v>60600</v>
      </c>
      <c r="L31" s="23">
        <f t="shared" si="6"/>
        <v>5.05</v>
      </c>
    </row>
    <row r="32" spans="1:12" ht="21.75" customHeight="1">
      <c r="A32" s="126">
        <v>8</v>
      </c>
      <c r="B32" s="128" t="s">
        <v>17</v>
      </c>
      <c r="C32" s="5" t="s">
        <v>29</v>
      </c>
      <c r="D32" s="7" t="s">
        <v>89</v>
      </c>
      <c r="E32" s="7" t="s">
        <v>90</v>
      </c>
      <c r="F32" s="7" t="s">
        <v>12</v>
      </c>
      <c r="G32" s="126">
        <v>9</v>
      </c>
      <c r="H32" s="128" t="s">
        <v>18</v>
      </c>
      <c r="I32" s="4" t="s">
        <v>29</v>
      </c>
      <c r="J32" s="7" t="s">
        <v>89</v>
      </c>
      <c r="K32" s="7" t="s">
        <v>90</v>
      </c>
      <c r="L32" s="7" t="s">
        <v>12</v>
      </c>
    </row>
    <row r="33" spans="1:12" ht="21.75" customHeight="1">
      <c r="A33" s="127"/>
      <c r="B33" s="128"/>
      <c r="C33" s="4" t="s">
        <v>30</v>
      </c>
      <c r="D33" s="6">
        <v>25977.2</v>
      </c>
      <c r="E33" s="6">
        <v>23753.18</v>
      </c>
      <c r="F33" s="6">
        <f>D33+E33</f>
        <v>49730.380000000005</v>
      </c>
      <c r="G33" s="126"/>
      <c r="H33" s="128"/>
      <c r="I33" s="4" t="s">
        <v>30</v>
      </c>
      <c r="J33" s="6">
        <v>376.73</v>
      </c>
      <c r="K33" s="6">
        <v>158.57</v>
      </c>
      <c r="L33" s="6">
        <f>J33+K33</f>
        <v>535.3</v>
      </c>
    </row>
    <row r="34" spans="1:12" ht="21.75" customHeight="1">
      <c r="A34" s="127"/>
      <c r="B34" s="128"/>
      <c r="C34" s="24" t="s">
        <v>65</v>
      </c>
      <c r="D34" s="6">
        <v>575691.92</v>
      </c>
      <c r="E34" s="6">
        <v>0</v>
      </c>
      <c r="F34" s="6">
        <f>D34+E34</f>
        <v>575691.92</v>
      </c>
      <c r="G34" s="126"/>
      <c r="H34" s="128"/>
      <c r="I34" s="4" t="s">
        <v>31</v>
      </c>
      <c r="J34" s="6">
        <v>290.88</v>
      </c>
      <c r="K34" s="6">
        <v>104.03</v>
      </c>
      <c r="L34" s="6">
        <f>J34+K34</f>
        <v>394.90999999999997</v>
      </c>
    </row>
    <row r="35" spans="1:12" ht="21.75" customHeight="1">
      <c r="A35" s="127"/>
      <c r="B35" s="128"/>
      <c r="C35" s="24" t="s">
        <v>66</v>
      </c>
      <c r="D35" s="6">
        <v>0</v>
      </c>
      <c r="E35" s="6">
        <v>558676.45</v>
      </c>
      <c r="F35" s="6">
        <f>D35+E35</f>
        <v>558676.45</v>
      </c>
      <c r="G35" s="126"/>
      <c r="H35" s="128"/>
      <c r="I35" s="13" t="s">
        <v>12</v>
      </c>
      <c r="J35" s="14">
        <f>J33+J34</f>
        <v>667.61</v>
      </c>
      <c r="K35" s="14">
        <f>K33+K34</f>
        <v>262.6</v>
      </c>
      <c r="L35" s="14">
        <f>L33+L34</f>
        <v>930.2099999999999</v>
      </c>
    </row>
    <row r="36" spans="1:12" ht="21.75" customHeight="1">
      <c r="A36" s="127"/>
      <c r="B36" s="128"/>
      <c r="C36" s="13" t="s">
        <v>12</v>
      </c>
      <c r="D36" s="14">
        <f>D33+D34+D35</f>
        <v>601669.12</v>
      </c>
      <c r="E36" s="14">
        <f>E33+E34+E35</f>
        <v>582429.63</v>
      </c>
      <c r="F36" s="14">
        <v>1172375</v>
      </c>
      <c r="G36" s="26"/>
      <c r="H36" s="20"/>
      <c r="I36" s="20"/>
      <c r="J36" s="18"/>
      <c r="K36" s="18"/>
      <c r="L36" s="18"/>
    </row>
    <row r="37" spans="1:12" ht="21.75" customHeight="1">
      <c r="A37" s="11" t="s">
        <v>79</v>
      </c>
      <c r="D37" s="21"/>
      <c r="G37" s="17"/>
      <c r="H37" s="17"/>
      <c r="I37" s="17"/>
      <c r="J37" s="17"/>
      <c r="K37" s="17"/>
      <c r="L37" s="17"/>
    </row>
    <row r="38" spans="2:12" ht="21.75" customHeight="1">
      <c r="B38" s="125" t="s">
        <v>77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ht="21.75" customHeight="1">
      <c r="B39" s="125" t="s">
        <v>78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</sheetData>
  <sheetProtection/>
  <mergeCells count="23">
    <mergeCell ref="B38:L38"/>
    <mergeCell ref="B39:L39"/>
    <mergeCell ref="A28:A31"/>
    <mergeCell ref="B28:B31"/>
    <mergeCell ref="A32:A36"/>
    <mergeCell ref="B32:B36"/>
    <mergeCell ref="A1:L1"/>
    <mergeCell ref="A2:L2"/>
    <mergeCell ref="B3:L3"/>
    <mergeCell ref="A4:A7"/>
    <mergeCell ref="B4:B7"/>
    <mergeCell ref="A12:A15"/>
    <mergeCell ref="B12:B15"/>
    <mergeCell ref="A24:A27"/>
    <mergeCell ref="B24:B27"/>
    <mergeCell ref="G32:G35"/>
    <mergeCell ref="H32:H35"/>
    <mergeCell ref="A8:A11"/>
    <mergeCell ref="B8:B11"/>
    <mergeCell ref="A16:A19"/>
    <mergeCell ref="B16:B19"/>
    <mergeCell ref="A20:A23"/>
    <mergeCell ref="B20:B23"/>
  </mergeCells>
  <printOptions/>
  <pageMargins left="0.5" right="0.5" top="1" bottom="0.5" header="0.3" footer="0.3"/>
  <pageSetup horizontalDpi="600" verticalDpi="600" orientation="landscape" paperSize="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1" width="5.8515625" style="1" customWidth="1"/>
    <col min="2" max="2" width="9.28125" style="1" customWidth="1"/>
    <col min="3" max="3" width="6.57421875" style="1" customWidth="1"/>
    <col min="4" max="4" width="15.57421875" style="1" customWidth="1"/>
    <col min="5" max="5" width="14.140625" style="1" customWidth="1"/>
    <col min="6" max="6" width="15.28125" style="1" customWidth="1"/>
    <col min="7" max="7" width="16.57421875" style="1" customWidth="1"/>
    <col min="8" max="8" width="8.7109375" style="1" customWidth="1"/>
    <col min="9" max="9" width="20.00390625" style="1" customWidth="1"/>
    <col min="10" max="10" width="9.57421875" style="1" bestFit="1" customWidth="1"/>
    <col min="11" max="16384" width="9.140625" style="1" customWidth="1"/>
  </cols>
  <sheetData>
    <row r="1" spans="1:8" ht="24" customHeight="1">
      <c r="A1" s="133" t="s">
        <v>85</v>
      </c>
      <c r="B1" s="133"/>
      <c r="C1" s="133"/>
      <c r="D1" s="133"/>
      <c r="E1" s="133"/>
      <c r="F1" s="133"/>
      <c r="G1" s="133"/>
      <c r="H1" s="133"/>
    </row>
    <row r="2" spans="1:8" ht="24" customHeight="1">
      <c r="A2" s="133" t="s">
        <v>115</v>
      </c>
      <c r="B2" s="133"/>
      <c r="C2" s="133"/>
      <c r="D2" s="133"/>
      <c r="E2" s="133"/>
      <c r="F2" s="133"/>
      <c r="G2" s="133"/>
      <c r="H2" s="133"/>
    </row>
    <row r="3" spans="1:8" ht="24" customHeight="1">
      <c r="A3" s="134" t="s">
        <v>103</v>
      </c>
      <c r="B3" s="134"/>
      <c r="C3" s="134"/>
      <c r="D3" s="134"/>
      <c r="E3" s="134"/>
      <c r="F3" s="134"/>
      <c r="G3" s="134"/>
      <c r="H3" s="134"/>
    </row>
    <row r="4" spans="1:8" s="2" customFormat="1" ht="38.25" customHeight="1">
      <c r="A4" s="29" t="s">
        <v>3</v>
      </c>
      <c r="B4" s="30" t="s">
        <v>0</v>
      </c>
      <c r="C4" s="30" t="s">
        <v>4</v>
      </c>
      <c r="D4" s="29" t="s">
        <v>110</v>
      </c>
      <c r="E4" s="29" t="s">
        <v>109</v>
      </c>
      <c r="F4" s="29" t="s">
        <v>112</v>
      </c>
      <c r="G4" s="29" t="s">
        <v>111</v>
      </c>
      <c r="H4" s="29" t="s">
        <v>1</v>
      </c>
    </row>
    <row r="5" spans="1:8" s="2" customFormat="1" ht="18" customHeight="1">
      <c r="A5" s="33">
        <v>1</v>
      </c>
      <c r="B5" s="30" t="s">
        <v>13</v>
      </c>
      <c r="C5" s="30"/>
      <c r="D5" s="30"/>
      <c r="E5" s="34"/>
      <c r="F5" s="34"/>
      <c r="G5" s="34"/>
      <c r="H5" s="29"/>
    </row>
    <row r="6" spans="1:8" s="2" customFormat="1" ht="24" customHeight="1">
      <c r="A6" s="35">
        <v>1.1</v>
      </c>
      <c r="B6" s="36" t="s">
        <v>14</v>
      </c>
      <c r="C6" s="37" t="s">
        <v>6</v>
      </c>
      <c r="D6" s="36">
        <f>'काठमाणौंको उत्पादन'!D6+'भक्तपुरको उत्पादन'!D6+'ललितपुरको उत्पादन'!D6</f>
        <v>26406.35452</v>
      </c>
      <c r="E6" s="83">
        <f>'काठमाणौंको उत्पादन'!E6+'भक्तपुरको उत्पादन'!E6+'ललितपुरको उत्पादन'!E6</f>
        <v>26464.213586580005</v>
      </c>
      <c r="F6" s="83">
        <f>'काठमाणौंको उत्पादन'!F6+'भक्तपुरको उत्पादन'!F6+'ललितपुरको उत्पादन'!F6</f>
        <v>27258.1399941774</v>
      </c>
      <c r="G6" s="83">
        <f>'काठमाणौंको उत्पादन'!G6+'भक्तपुरको उत्पादन'!G6+'ललितपुरको उत्पादन'!G6</f>
        <v>80128.70810075739</v>
      </c>
      <c r="H6" s="87"/>
    </row>
    <row r="7" spans="1:8" s="2" customFormat="1" ht="24" customHeight="1">
      <c r="A7" s="35">
        <v>1.2</v>
      </c>
      <c r="B7" s="36" t="s">
        <v>15</v>
      </c>
      <c r="C7" s="37" t="s">
        <v>6</v>
      </c>
      <c r="D7" s="36">
        <f>'काठमाणौंको उत्पादन'!D7+'भक्तपुरको उत्पादन'!D7+'ललितपुरको उत्पादन'!D7</f>
        <v>14175.22197</v>
      </c>
      <c r="E7" s="83">
        <f>'काठमाणौंको उत्पादन'!E7+'भक्तपुरको उत्पादन'!E7+'ललितपुरको उत्पादन'!E7</f>
        <v>14208.133644180001</v>
      </c>
      <c r="F7" s="83">
        <f>'काठमाणौंको उत्पादन'!F7+'भक्तपुरको उत्पादन'!F7+'ललितपुरको उत्पादन'!F7</f>
        <v>14634.377653505402</v>
      </c>
      <c r="G7" s="83">
        <f>'काठमाणौंको उत्पादन'!G7+'भक्तपुरको उत्पादन'!G7+'ललितपुरको उत्पादन'!G7</f>
        <v>43017.7332676854</v>
      </c>
      <c r="H7" s="87"/>
    </row>
    <row r="8" spans="1:8" s="2" customFormat="1" ht="24" customHeight="1">
      <c r="A8" s="35">
        <v>1.3</v>
      </c>
      <c r="B8" s="36" t="s">
        <v>27</v>
      </c>
      <c r="C8" s="37" t="s">
        <v>6</v>
      </c>
      <c r="D8" s="36">
        <f>'काठमाणौंको उत्पादन'!D8+'भक्तपुरको उत्पादन'!D8+'ललितपुरको उत्पादन'!D8</f>
        <v>0</v>
      </c>
      <c r="E8" s="83">
        <f>'काठमाणौंको उत्पादन'!E8+'भक्तपुरको उत्पादन'!E8+'ललितपुरको उत्पादन'!E8</f>
        <v>0</v>
      </c>
      <c r="F8" s="83">
        <f>'काठमाणौंको उत्पादन'!F8+'भक्तपुरको उत्पादन'!F8+'ललितपुरको उत्पादन'!F8</f>
        <v>0</v>
      </c>
      <c r="G8" s="83">
        <f>'काठमाणौंको उत्पादन'!G8+'भक्तपुरको उत्पादन'!G8+'ललितपुरको उत्पादन'!G8</f>
        <v>0</v>
      </c>
      <c r="H8" s="87"/>
    </row>
    <row r="9" spans="1:8" s="2" customFormat="1" ht="17.25" customHeight="1">
      <c r="A9" s="35"/>
      <c r="B9" s="50" t="s">
        <v>12</v>
      </c>
      <c r="C9" s="44" t="s">
        <v>6</v>
      </c>
      <c r="D9" s="49">
        <f>'काठमाणौंको उत्पादन'!D9+'भक्तपुरको उत्पादन'!D9+'ललितपुरको उत्पादन'!D9</f>
        <v>40581.57649000001</v>
      </c>
      <c r="E9" s="84">
        <f>'काठमाणौंको उत्पादन'!E9+'भक्तपुरको उत्पादन'!E9+'ललितपुरको उत्पादन'!E9</f>
        <v>40672.34723076</v>
      </c>
      <c r="F9" s="84">
        <f>'काठमाणौंको उत्पादन'!F9+'भक्तपुरको उत्पादन'!F9+'ललितपुरको उत्पादन'!F9</f>
        <v>41892.517647682806</v>
      </c>
      <c r="G9" s="84">
        <f>'काठमाणौंको उत्पादन'!G9+'भक्तपुरको उत्पादन'!G9+'ललितपुरको उत्पादन'!G9</f>
        <v>123146.4413684428</v>
      </c>
      <c r="H9" s="68"/>
    </row>
    <row r="10" spans="1:8" s="2" customFormat="1" ht="18" customHeight="1">
      <c r="A10" s="33">
        <v>2</v>
      </c>
      <c r="B10" s="30" t="s">
        <v>16</v>
      </c>
      <c r="C10" s="30"/>
      <c r="D10" s="36"/>
      <c r="E10" s="83"/>
      <c r="F10" s="83">
        <f>'काठमाणौंको उत्पादन'!F10+'भक्तपुरको उत्पादन'!F10+'ललितपुरको उत्पादन'!F10</f>
        <v>0</v>
      </c>
      <c r="G10" s="83">
        <f>'काठमाणौंको उत्पादन'!G10+'भक्तपुरको उत्पादन'!G10+'ललितपुरको उत्पादन'!G10</f>
        <v>0</v>
      </c>
      <c r="H10" s="29"/>
    </row>
    <row r="11" spans="1:8" s="2" customFormat="1" ht="24" customHeight="1">
      <c r="A11" s="35">
        <v>2.1</v>
      </c>
      <c r="B11" s="36" t="s">
        <v>17</v>
      </c>
      <c r="C11" s="37" t="s">
        <v>19</v>
      </c>
      <c r="D11" s="36">
        <f>'काठमाणौंको उत्पादन'!D11+'भक्तपुरको उत्पादन'!D11+'ललितपुरको उत्पादन'!D11</f>
        <v>77094.3853056</v>
      </c>
      <c r="E11" s="83">
        <f>'काठमाणौंको उत्पादन'!E11+'भक्तपुरको उत्पादन'!E11+'ललितपुरको उत्पादन'!E11</f>
        <v>77339.2465369472</v>
      </c>
      <c r="F11" s="83">
        <f>'काठमाणौंको उत्पादन'!F11+'भक्तपुरको उत्पादन'!F11+'ललितपुरको उत्पादन'!F11</f>
        <v>80432.81639842509</v>
      </c>
      <c r="G11" s="83">
        <f>'काठमाणौंको उत्पादन'!G11+'भक्तपुरको उत्पादन'!G11+'ललितपुरको उत्पादन'!G11</f>
        <v>234866.44824097227</v>
      </c>
      <c r="H11" s="41"/>
    </row>
    <row r="12" spans="1:8" s="2" customFormat="1" ht="24" customHeight="1">
      <c r="A12" s="35">
        <v>2.2</v>
      </c>
      <c r="B12" s="36" t="s">
        <v>18</v>
      </c>
      <c r="C12" s="37" t="s">
        <v>19</v>
      </c>
      <c r="D12" s="36">
        <f>'काठमाणौंको उत्पादन'!D12+'भक्तपुरको उत्पादन'!D12+'ललितपुरको उत्पादन'!D12</f>
        <v>56.22266</v>
      </c>
      <c r="E12" s="83">
        <f>'काठमाणौंको उत्पादन'!E12+'भक्तपुरको उत्पादन'!E12+'ललितपुरको उत्पादन'!E12</f>
        <v>56.36590304799999</v>
      </c>
      <c r="F12" s="83">
        <f>'काठमाणौंको उत्पादन'!F12+'भक्तपुरको उत्पादन'!F12+'ललितपुरको उत्पादन'!F12</f>
        <v>58.620539169919994</v>
      </c>
      <c r="G12" s="83">
        <f>'काठमाणौंको उत्पादन'!G12+'भक्तपुरको उत्पादन'!G12+'ललितपुरको उत्पादन'!G12</f>
        <v>171.20910221791996</v>
      </c>
      <c r="H12" s="41"/>
    </row>
    <row r="13" spans="1:8" s="2" customFormat="1" ht="24" customHeight="1">
      <c r="A13" s="41"/>
      <c r="B13" s="50" t="s">
        <v>12</v>
      </c>
      <c r="C13" s="44" t="s">
        <v>19</v>
      </c>
      <c r="D13" s="49">
        <f>'काठमाणौंको उत्पादन'!D13+'भक्तपुरको उत्पादन'!D13+'ललितपुरको उत्पादन'!D13</f>
        <v>77150.6079656</v>
      </c>
      <c r="E13" s="84">
        <f>'काठमाणौंको उत्पादन'!E13+'भक्तपुरको उत्पादन'!E13+'ललितपुरको उत्पादन'!E13</f>
        <v>77395.6124399952</v>
      </c>
      <c r="F13" s="84">
        <f>'काठमाणौंको उत्पादन'!F13+'भक्तपुरको उत्पादन'!F13+'ललितपुरको उत्पादन'!F13</f>
        <v>80491.436937595</v>
      </c>
      <c r="G13" s="84">
        <f>'काठमाणौंको उत्पादन'!G13+'भक्तपुरको उत्पादन'!G13+'ललितपुरको उत्पादन'!G13</f>
        <v>235037.6573431902</v>
      </c>
      <c r="H13" s="29"/>
    </row>
    <row r="14" spans="1:8" s="2" customFormat="1" ht="20.25" customHeight="1">
      <c r="A14" s="33">
        <v>3</v>
      </c>
      <c r="B14" s="30" t="s">
        <v>5</v>
      </c>
      <c r="C14" s="30"/>
      <c r="D14" s="36"/>
      <c r="E14" s="83"/>
      <c r="F14" s="83">
        <f>'काठमाणौंको उत्पादन'!F14+'भक्तपुरको उत्पादन'!F14+'ललितपुरको उत्पादन'!F14</f>
        <v>0</v>
      </c>
      <c r="G14" s="83">
        <f>'काठमाणौंको उत्पादन'!G14+'भक्तपुरको उत्पादन'!G14+'ललितपुरको उत्पादन'!G14</f>
        <v>0</v>
      </c>
      <c r="H14" s="29"/>
    </row>
    <row r="15" spans="1:8" s="2" customFormat="1" ht="24" customHeight="1">
      <c r="A15" s="35">
        <v>3.1</v>
      </c>
      <c r="B15" s="36" t="s">
        <v>9</v>
      </c>
      <c r="C15" s="37" t="s">
        <v>6</v>
      </c>
      <c r="D15" s="36">
        <f>'काठमाणौंको उत्पादन'!D15+'भक्तपुरको उत्पादन'!D15+'ललितपुरको उत्पादन'!D15</f>
        <v>807.3764893333332</v>
      </c>
      <c r="E15" s="83">
        <f>'काठमाणौंको उत्पादन'!E15+'भक्तपुरको उत्पादन'!E15+'ललितपुरको उत्पादन'!E15</f>
        <v>809.7297426160001</v>
      </c>
      <c r="F15" s="83">
        <f>'काठमाणौंको उत्पादन'!F15+'भक्तपुरको उत्पादन'!F15+'ललितपुरको उत्पादन'!F15</f>
        <v>842.1189323206399</v>
      </c>
      <c r="G15" s="83">
        <f>'काठमाणौंको उत्पादन'!G15+'भक्तपुरको उत्पादन'!G15+'ललितपुरको उत्पादन'!G15</f>
        <v>2459.225164269973</v>
      </c>
      <c r="H15" s="29"/>
    </row>
    <row r="16" spans="1:8" s="2" customFormat="1" ht="24" customHeight="1">
      <c r="A16" s="35">
        <v>3.2</v>
      </c>
      <c r="B16" s="36" t="s">
        <v>10</v>
      </c>
      <c r="C16" s="37" t="s">
        <v>6</v>
      </c>
      <c r="D16" s="36">
        <f>'काठमाणौंको उत्पादन'!D16+'भक्तपुरको उत्पादन'!D16+'ललितपुरको उत्पादन'!D16</f>
        <v>126.57166733333334</v>
      </c>
      <c r="E16" s="83">
        <f>'काठमाणौंको उत्पादन'!E16+'भक्तपुरको उत्पादन'!E16+'ललितपुरको उत्पादन'!E16</f>
        <v>126.83189683866668</v>
      </c>
      <c r="F16" s="83">
        <f>'काठमाणौंको उत्पादन'!F16+'भक्तपुरको उत्पादन'!F16+'ललितपुरको उत्पादन'!F16</f>
        <v>131.9051727122133</v>
      </c>
      <c r="G16" s="83">
        <f>'काठमाणौंको उत्पादन'!G16+'भक्तपुरको उत्पादन'!G16+'ललितपुरको उत्पादन'!G16</f>
        <v>385.30873688421343</v>
      </c>
      <c r="H16" s="29"/>
    </row>
    <row r="17" spans="1:8" s="2" customFormat="1" ht="24" customHeight="1">
      <c r="A17" s="35">
        <v>3.3</v>
      </c>
      <c r="B17" s="36" t="s">
        <v>7</v>
      </c>
      <c r="C17" s="37" t="s">
        <v>6</v>
      </c>
      <c r="D17" s="36">
        <f>'काठमाणौंको उत्पादन'!D17+'भक्तपुरको उत्पादन'!D17+'ललितपुरको उत्पादन'!D17</f>
        <v>378.94009253333326</v>
      </c>
      <c r="E17" s="83">
        <f>'काठमाणौंको उत्पादन'!E17+'भक्तपुरको उत्पादन'!E17+'ललितपुरको उत्पादन'!E17</f>
        <v>379.8702363287999</v>
      </c>
      <c r="F17" s="83">
        <f>'काठमाणौंको उत्पादन'!F17+'भक्तपुरको उत्पादन'!F17+'ललितपुरको उत्पादन'!F17</f>
        <v>395.0650457819519</v>
      </c>
      <c r="G17" s="83">
        <f>'काठमाणौंको उत्पादन'!G17+'भक्तपुरको उत्पादन'!G17+'ललितपुरको उत्पादन'!G17</f>
        <v>1153.875374644085</v>
      </c>
      <c r="H17" s="29"/>
    </row>
    <row r="18" spans="1:8" s="2" customFormat="1" ht="24" customHeight="1">
      <c r="A18" s="35">
        <v>3.4</v>
      </c>
      <c r="B18" s="86" t="s">
        <v>8</v>
      </c>
      <c r="C18" s="37" t="s">
        <v>6</v>
      </c>
      <c r="D18" s="36">
        <f>'काठमाणौंको उत्पादन'!D18+'भक्तपुरको उत्पादन'!D18+'ललितपुरको उत्पादन'!D18</f>
        <v>10.284685333333336</v>
      </c>
      <c r="E18" s="83">
        <f>'काठमाणौंको उत्पादन'!E18+'भक्तपुरको उत्पादन'!E18+'ललितपुरको उत्पादन'!E18</f>
        <v>10.307602278933334</v>
      </c>
      <c r="F18" s="83">
        <f>'काठमाणौंको उत्पादन'!F18+'भक्तपुरको उत्पादन'!F18+'ललितपुरको उत्पादन'!F18</f>
        <v>10.719906370090667</v>
      </c>
      <c r="G18" s="83">
        <f>'काठमाणौंको उत्पादन'!G18+'भक्तपुरको उत्पादन'!G18+'ललितपुरको उत्पादन'!G18</f>
        <v>31.31219398235734</v>
      </c>
      <c r="H18" s="29"/>
    </row>
    <row r="19" spans="1:8" s="2" customFormat="1" ht="24" customHeight="1">
      <c r="A19" s="35">
        <v>3.5</v>
      </c>
      <c r="B19" s="36" t="s">
        <v>11</v>
      </c>
      <c r="C19" s="37" t="s">
        <v>6</v>
      </c>
      <c r="D19" s="36">
        <f>'काठमाणौंको उत्पादन'!D19+'भक्तपुरको उत्पादन'!D19+'ललितपुरको उत्पादन'!D19</f>
        <v>910.5288841333333</v>
      </c>
      <c r="E19" s="83">
        <f>'काठमाणौंको उत्पादन'!E19+'भक्तपुरको उत्पादन'!E19+'ललितपुरको उत्पादन'!E19</f>
        <v>913.2438029712</v>
      </c>
      <c r="F19" s="83">
        <f>'काठमाणौंको उत्पादन'!F19+'भक्तपुरको उत्पादन'!F19+'ललितपुरको उत्पादन'!F19</f>
        <v>949.773555090048</v>
      </c>
      <c r="G19" s="83">
        <f>'काठमाणौंको उत्पादन'!G19+'भक्तपुरको उत्पादन'!G19+'ललितपुरको उत्पादन'!G19</f>
        <v>2773.5462421945813</v>
      </c>
      <c r="H19" s="29"/>
    </row>
    <row r="20" spans="1:8" s="2" customFormat="1" ht="18.75" customHeight="1">
      <c r="A20" s="35">
        <v>3.6</v>
      </c>
      <c r="B20" s="36" t="s">
        <v>105</v>
      </c>
      <c r="C20" s="37" t="s">
        <v>113</v>
      </c>
      <c r="D20" s="36">
        <f>'काठमाणौंको उत्पादन'!D20+'भक्तपुरको उत्पादन'!D20+'ललितपुरको उत्पादन'!D20</f>
        <v>990</v>
      </c>
      <c r="E20" s="83">
        <f>'काठमाणौंको उत्पादन'!E20+'भक्तपुरको उत्पादन'!E20+'ललितपुरको उत्पादन'!E20</f>
        <v>1042</v>
      </c>
      <c r="F20" s="83">
        <f>'काठमाणौंको उत्पादन'!F20+'भक्तपुरको उत्पादन'!F20+'ललितपुरको उत्पादन'!F20</f>
        <v>1095</v>
      </c>
      <c r="G20" s="83">
        <f>'काठमाणौंको उत्पादन'!G20+'भक्तपुरको उत्पादन'!G20+'ललितपुरको उत्पादन'!G20</f>
        <v>3127</v>
      </c>
      <c r="H20" s="29"/>
    </row>
    <row r="21" spans="1:8" s="2" customFormat="1" ht="18" customHeight="1">
      <c r="A21" s="35">
        <v>3.7</v>
      </c>
      <c r="B21" s="36" t="s">
        <v>106</v>
      </c>
      <c r="C21" s="37" t="s">
        <v>113</v>
      </c>
      <c r="D21" s="36">
        <f>'काठमाणौंको उत्पादन'!D21+'भक्तपुरको उत्पादन'!D21+'ललितपुरको उत्पादन'!D21</f>
        <v>474</v>
      </c>
      <c r="E21" s="83">
        <f>'काठमाणौंको उत्पादन'!E21+'भक्तपुरको उत्पादन'!E21+'ललितपुरको उत्पादन'!E21</f>
        <v>518</v>
      </c>
      <c r="F21" s="83">
        <f>'काठमाणौंको उत्पादन'!F21+'भक्तपुरको उत्पादन'!F21+'ललितपुरको उत्पादन'!F21</f>
        <v>548</v>
      </c>
      <c r="G21" s="83">
        <f>'काठमाणौंको उत्पादन'!G21+'भक्तपुरको उत्पादन'!G21+'ललितपुरको उत्पादन'!G21</f>
        <v>1540</v>
      </c>
      <c r="H21" s="29"/>
    </row>
    <row r="22" spans="1:8" s="2" customFormat="1" ht="24" customHeight="1">
      <c r="A22" s="35">
        <v>3.8</v>
      </c>
      <c r="B22" s="36" t="s">
        <v>107</v>
      </c>
      <c r="C22" s="37" t="s">
        <v>113</v>
      </c>
      <c r="D22" s="36">
        <f>'काठमाणौंको उत्पादन'!D22+'भक्तपुरको उत्पादन'!D22+'ललितपुरको उत्पादन'!D22</f>
        <v>40</v>
      </c>
      <c r="E22" s="83">
        <f>'काठमाणौंको उत्पादन'!E22+'भक्तपुरको उत्पादन'!E22+'ललितपुरको उत्पादन'!E22</f>
        <v>46</v>
      </c>
      <c r="F22" s="83">
        <f>'काठमाणौंको उत्पादन'!F22+'भक्तपुरको उत्पादन'!F22+'ललितपुरको उत्पादन'!F22</f>
        <v>52</v>
      </c>
      <c r="G22" s="83">
        <f>'काठमाणौंको उत्पादन'!G22+'भक्तपुरको उत्पादन'!G22+'ललितपुरको उत्पादन'!G22</f>
        <v>138</v>
      </c>
      <c r="H22" s="29"/>
    </row>
    <row r="23" spans="1:8" s="2" customFormat="1" ht="20.25" customHeight="1">
      <c r="A23" s="35">
        <v>3.9</v>
      </c>
      <c r="B23" s="67" t="s">
        <v>22</v>
      </c>
      <c r="C23" s="37" t="s">
        <v>113</v>
      </c>
      <c r="D23" s="36">
        <f>'काठमाणौंको उत्पादन'!D23+'भक्तपुरको उत्पादन'!D23+'ललितपुरको उत्पादन'!D23</f>
        <v>180</v>
      </c>
      <c r="E23" s="83">
        <f>'काठमाणौंको उत्पादन'!E23+'भक्तपुरको उत्पादन'!E23+'ललितपुरको उत्पादन'!E23</f>
        <v>189</v>
      </c>
      <c r="F23" s="83">
        <f>'काठमाणौंको उत्पादन'!F23+'भक्तपुरको उत्पादन'!F23+'ललितपुरको उत्पादन'!F23</f>
        <v>200</v>
      </c>
      <c r="G23" s="83">
        <f>'काठमाणौंको उत्पादन'!G23+'भक्तपुरको उत्पादन'!G23+'ललितपुरको उत्पादन'!G23</f>
        <v>569</v>
      </c>
      <c r="H23" s="29"/>
    </row>
    <row r="24" spans="1:8" s="2" customFormat="1" ht="20.25" customHeight="1">
      <c r="A24" s="35"/>
      <c r="B24" s="68" t="s">
        <v>12</v>
      </c>
      <c r="C24" s="55" t="s">
        <v>113</v>
      </c>
      <c r="D24" s="49"/>
      <c r="E24" s="84"/>
      <c r="F24" s="84">
        <f>'काठमाणौंको उत्पादन'!F24+'भक्तपुरको उत्पादन'!F24+'ललितपुरको उत्पादन'!F24</f>
        <v>1895</v>
      </c>
      <c r="G24" s="84">
        <f>'काठमाणौंको उत्पादन'!G24+'भक्तपुरको उत्पादन'!G24+'ललितपुरको उत्पादन'!G24</f>
        <v>5374</v>
      </c>
      <c r="H24" s="29"/>
    </row>
    <row r="25" spans="1:8" s="2" customFormat="1" ht="16.5" customHeight="1">
      <c r="A25" s="88"/>
      <c r="B25" s="69" t="s">
        <v>12</v>
      </c>
      <c r="C25" s="55" t="s">
        <v>113</v>
      </c>
      <c r="D25" s="49"/>
      <c r="E25" s="84"/>
      <c r="F25" s="84"/>
      <c r="G25" s="84"/>
      <c r="H25" s="29"/>
    </row>
    <row r="26" spans="1:8" s="2" customFormat="1" ht="24" customHeight="1">
      <c r="A26" s="41"/>
      <c r="B26" s="49" t="s">
        <v>12</v>
      </c>
      <c r="C26" s="44" t="s">
        <v>6</v>
      </c>
      <c r="D26" s="49">
        <f>'काठमाणौंको उत्पादन'!D25+'भक्तपुरको उत्पादन'!D25+'ललितपुरको उत्पादन'!D25</f>
        <v>3917.7018186666664</v>
      </c>
      <c r="E26" s="84">
        <f>'काठमाणौंको उत्पादन'!E25+'भक्तपुरको उत्पादन'!E25+'ललितपुरको उत्पादन'!E25</f>
        <v>4034.9832810336</v>
      </c>
      <c r="F26" s="84">
        <f>'काठमाणौंको उत्पादन'!F25+'भक्तपुरको उत्पादन'!F25+'ललितपुरको उत्पादन'!F25</f>
        <v>1645.053152263456</v>
      </c>
      <c r="G26" s="84">
        <f>'काठमाणौंको उत्पादन'!G25+'भक्तपुरको उत्पादन'!G25+'ललितपुरको उत्पादन'!G25</f>
        <v>9597.738251963721</v>
      </c>
      <c r="H26" s="29"/>
    </row>
    <row r="27" spans="1:8" s="2" customFormat="1" ht="22.5" customHeight="1">
      <c r="A27" s="33">
        <v>4</v>
      </c>
      <c r="B27" s="44" t="s">
        <v>21</v>
      </c>
      <c r="C27" s="44" t="s">
        <v>6</v>
      </c>
      <c r="D27" s="49">
        <f>'काठमाणौंको उत्पादन'!D26+'भक्तपुरको उत्पादन'!D26+'ललितपुरको उत्पादन'!D26</f>
        <v>71.54974733333333</v>
      </c>
      <c r="E27" s="84">
        <f>'काठमाणौंको उत्पादन'!E26+'भक्तपुरको उत्पादन'!E26+'ललितपुरको उत्पादन'!E26</f>
        <v>71.738848828</v>
      </c>
      <c r="F27" s="84">
        <f>'काठमाणौंको उत्पादन'!F26+'भक्तपुरको उत्पादन'!F26+'ललितपुरको उत्पादन'!F26</f>
        <v>72.45623731628001</v>
      </c>
      <c r="G27" s="84">
        <f>'काठमाणौंको उत्पादन'!G26+'भक्तपुरको उत्पादन'!G26+'ललितपुरको उत्पादन'!G26</f>
        <v>215.74483347761333</v>
      </c>
      <c r="H27" s="29"/>
    </row>
    <row r="28" spans="1:8" s="2" customFormat="1" ht="17.25" customHeight="1">
      <c r="A28" s="33">
        <v>5</v>
      </c>
      <c r="B28" s="45" t="s">
        <v>20</v>
      </c>
      <c r="C28" s="30"/>
      <c r="D28" s="36" t="s">
        <v>104</v>
      </c>
      <c r="E28" s="36" t="s">
        <v>104</v>
      </c>
      <c r="F28" s="83">
        <f>'काठमाणौंको उत्पादन'!F27+'भक्तपुरको उत्पादन'!F27+'ललितपुरको उत्पादन'!F27</f>
        <v>0</v>
      </c>
      <c r="G28" s="83">
        <f>'काठमाणौंको उत्पादन'!G27+'भक्तपुरको उत्पादन'!G27+'ललितपुरको उत्पादन'!G27</f>
        <v>0</v>
      </c>
      <c r="H28" s="29"/>
    </row>
    <row r="29" spans="1:8" s="2" customFormat="1" ht="18.75" customHeight="1">
      <c r="A29" s="41"/>
      <c r="B29" s="54" t="s">
        <v>12</v>
      </c>
      <c r="C29" s="55" t="s">
        <v>2</v>
      </c>
      <c r="D29" s="36" t="s">
        <v>104</v>
      </c>
      <c r="E29" s="36" t="s">
        <v>104</v>
      </c>
      <c r="F29" s="83">
        <f>'काठमाणौंको उत्पादन'!F28+'भक्तपुरको उत्पादन'!F28+'ललितपुरको उत्पादन'!F28</f>
        <v>0</v>
      </c>
      <c r="G29" s="83">
        <f>'काठमाणौंको उत्पादन'!G28+'भक्तपुरको उत्पादन'!G28+'ललितपुरको उत्पादन'!G28</f>
        <v>0</v>
      </c>
      <c r="H29" s="29"/>
    </row>
    <row r="30" spans="1:8" s="2" customFormat="1" ht="12" customHeight="1">
      <c r="A30" s="33">
        <v>6</v>
      </c>
      <c r="B30" s="30" t="s">
        <v>23</v>
      </c>
      <c r="C30" s="30"/>
      <c r="D30" s="36"/>
      <c r="E30" s="83"/>
      <c r="F30" s="83">
        <f>'काठमाणौंको उत्पादन'!F29+'भक्तपुरको उत्पादन'!F29+'ललितपुरको उत्पादन'!F29</f>
        <v>0</v>
      </c>
      <c r="G30" s="83">
        <f>'काठमाणौंको उत्पादन'!G29+'भक्तपुरको उत्पादन'!G29+'ललितपुरको उत्पादन'!G29</f>
        <v>0</v>
      </c>
      <c r="H30" s="29"/>
    </row>
    <row r="31" spans="1:8" s="2" customFormat="1" ht="24" customHeight="1">
      <c r="A31" s="35">
        <v>6.1</v>
      </c>
      <c r="B31" s="36" t="s">
        <v>24</v>
      </c>
      <c r="C31" s="37" t="s">
        <v>26</v>
      </c>
      <c r="D31" s="36">
        <f>'काठमाणौंको उत्पादन'!D30+'भक्तपुरको उत्पादन'!D30+'ललितपुरको उत्पादन'!D30</f>
        <v>1088.4896</v>
      </c>
      <c r="E31" s="83">
        <f>'काठमाणौंको उत्पादन'!E30+'भक्तपुरको उत्पादन'!E30+'ललितपुरको उत्पादन'!E30</f>
        <v>1091.2632112000001</v>
      </c>
      <c r="F31" s="83">
        <f>'काठमाणौंको उत्पादन'!F30+'भक्तपुरको उत्पादन'!F30+'ललितपुरको उत्पादन'!F30</f>
        <v>1096.719527256</v>
      </c>
      <c r="G31" s="83">
        <f>'काठमाणौंको उत्पादन'!G30+'भक्तपुरको उत्पादन'!G30+'ललितपुरको उत्पादन'!G30</f>
        <v>3276.472338456</v>
      </c>
      <c r="H31" s="29"/>
    </row>
    <row r="32" spans="1:8" s="2" customFormat="1" ht="24" customHeight="1">
      <c r="A32" s="35">
        <v>6.2</v>
      </c>
      <c r="B32" s="36" t="s">
        <v>25</v>
      </c>
      <c r="C32" s="37" t="s">
        <v>26</v>
      </c>
      <c r="D32" s="36">
        <f>'काठमाणौंको उत्पादन'!D31+'भक्तपुरको उत्पादन'!D31+'ललितपुरको उत्पादन'!D31</f>
        <v>0</v>
      </c>
      <c r="E32" s="83">
        <f>'काठमाणौंको उत्पादन'!E31+'भक्तपुरको उत्पादन'!E31+'ललितपुरको उत्पादन'!E31</f>
        <v>0</v>
      </c>
      <c r="F32" s="83">
        <f>'काठमाणौंको उत्पादन'!F31+'भक्तपुरको उत्पादन'!F31+'ललितपुरको उत्पादन'!F31</f>
        <v>0</v>
      </c>
      <c r="G32" s="83">
        <f>'काठमाणौंको उत्पादन'!G31+'भक्तपुरको उत्पादन'!G31+'ललितपुरको उत्पादन'!G31</f>
        <v>0</v>
      </c>
      <c r="H32" s="29"/>
    </row>
    <row r="33" spans="1:8" s="2" customFormat="1" ht="24" customHeight="1">
      <c r="A33" s="41"/>
      <c r="B33" s="50" t="s">
        <v>12</v>
      </c>
      <c r="C33" s="44" t="s">
        <v>26</v>
      </c>
      <c r="D33" s="62">
        <f>'काठमाणौंको उत्पादन'!D32+'भक्तपुरको उत्पादन'!D32+'ललितपुरको उत्पादन'!D32</f>
        <v>1088.4896</v>
      </c>
      <c r="E33" s="85">
        <f>'काठमाणौंको उत्पादन'!E32+'भक्तपुरको उत्पादन'!E32+'ललितपुरको उत्पादन'!E32</f>
        <v>1091.2632112000001</v>
      </c>
      <c r="F33" s="83">
        <f>'काठमाणौंको उत्पादन'!F32+'भक्तपुरको उत्पादन'!F32+'ललितपुरको उत्पादन'!F32</f>
        <v>1094.05710632</v>
      </c>
      <c r="G33" s="83">
        <f>'काठमाणौंको उत्पादन'!G32+'भक्तपुरको उत्पादन'!G32+'ललितपुरको उत्पादन'!G32</f>
        <v>3273.8099175200005</v>
      </c>
      <c r="H33" s="29"/>
    </row>
    <row r="34" spans="1:8" ht="24" customHeight="1">
      <c r="A34" s="135"/>
      <c r="B34" s="135"/>
      <c r="C34" s="89"/>
      <c r="D34" s="135"/>
      <c r="E34" s="135"/>
      <c r="F34" s="89"/>
      <c r="G34" s="135"/>
      <c r="H34" s="135"/>
    </row>
    <row r="35" spans="1:8" ht="24" customHeight="1">
      <c r="A35" s="135" t="s">
        <v>118</v>
      </c>
      <c r="B35" s="135"/>
      <c r="C35" s="89"/>
      <c r="D35" s="135" t="s">
        <v>116</v>
      </c>
      <c r="E35" s="135"/>
      <c r="F35" s="89"/>
      <c r="G35" s="135" t="s">
        <v>117</v>
      </c>
      <c r="H35" s="135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</sheetData>
  <sheetProtection/>
  <mergeCells count="9">
    <mergeCell ref="A1:H1"/>
    <mergeCell ref="A3:H3"/>
    <mergeCell ref="A2:H2"/>
    <mergeCell ref="A35:B35"/>
    <mergeCell ref="D35:E35"/>
    <mergeCell ref="G35:H35"/>
    <mergeCell ref="G34:H34"/>
    <mergeCell ref="D34:E34"/>
    <mergeCell ref="A34:B34"/>
  </mergeCells>
  <printOptions/>
  <pageMargins left="0.5" right="0.5" top="0.75" bottom="0" header="0.3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6.28125" style="1" customWidth="1"/>
    <col min="2" max="2" width="13.00390625" style="1" customWidth="1"/>
    <col min="3" max="3" width="7.140625" style="1" customWidth="1"/>
    <col min="4" max="4" width="14.421875" style="1" customWidth="1"/>
    <col min="5" max="5" width="15.00390625" style="1" customWidth="1"/>
    <col min="6" max="6" width="15.140625" style="1" customWidth="1"/>
    <col min="7" max="7" width="14.140625" style="1" customWidth="1"/>
    <col min="8" max="8" width="7.28125" style="1" customWidth="1"/>
    <col min="9" max="9" width="15.57421875" style="1" customWidth="1"/>
    <col min="10" max="10" width="13.140625" style="1" customWidth="1"/>
    <col min="11" max="11" width="24.421875" style="1" customWidth="1"/>
    <col min="12" max="31" width="9.28125" style="1" customWidth="1"/>
    <col min="32" max="16384" width="9.140625" style="1" customWidth="1"/>
  </cols>
  <sheetData>
    <row r="1" spans="1:9" ht="24" customHeight="1">
      <c r="A1" s="136" t="s">
        <v>86</v>
      </c>
      <c r="B1" s="136"/>
      <c r="C1" s="136"/>
      <c r="D1" s="136"/>
      <c r="E1" s="136"/>
      <c r="F1" s="136"/>
      <c r="G1" s="136"/>
      <c r="H1" s="136"/>
      <c r="I1" s="56"/>
    </row>
    <row r="2" spans="1:9" ht="24" customHeight="1">
      <c r="A2" s="137" t="s">
        <v>114</v>
      </c>
      <c r="B2" s="137"/>
      <c r="C2" s="137"/>
      <c r="D2" s="137"/>
      <c r="E2" s="137"/>
      <c r="F2" s="137"/>
      <c r="G2" s="137"/>
      <c r="H2" s="137"/>
      <c r="I2" s="57"/>
    </row>
    <row r="3" spans="1:9" ht="24" customHeight="1">
      <c r="A3" s="138" t="s">
        <v>103</v>
      </c>
      <c r="B3" s="138"/>
      <c r="C3" s="138"/>
      <c r="D3" s="138"/>
      <c r="E3" s="138"/>
      <c r="F3" s="138"/>
      <c r="G3" s="138"/>
      <c r="H3" s="138"/>
      <c r="I3" s="70"/>
    </row>
    <row r="4" spans="1:9" s="2" customFormat="1" ht="43.5" customHeight="1">
      <c r="A4" s="29" t="s">
        <v>3</v>
      </c>
      <c r="B4" s="30" t="s">
        <v>0</v>
      </c>
      <c r="C4" s="30" t="s">
        <v>4</v>
      </c>
      <c r="D4" s="29" t="s">
        <v>110</v>
      </c>
      <c r="E4" s="29" t="s">
        <v>109</v>
      </c>
      <c r="F4" s="29" t="s">
        <v>112</v>
      </c>
      <c r="G4" s="29" t="s">
        <v>108</v>
      </c>
      <c r="H4" s="29" t="s">
        <v>1</v>
      </c>
      <c r="I4" s="66"/>
    </row>
    <row r="5" spans="1:12" s="2" customFormat="1" ht="24" customHeight="1">
      <c r="A5" s="33">
        <v>1</v>
      </c>
      <c r="B5" s="30" t="s">
        <v>13</v>
      </c>
      <c r="C5" s="30"/>
      <c r="D5" s="30"/>
      <c r="E5" s="34"/>
      <c r="F5" s="34"/>
      <c r="G5" s="34"/>
      <c r="H5" s="29"/>
      <c r="I5" s="66"/>
      <c r="L5" s="58"/>
    </row>
    <row r="6" spans="1:11" s="2" customFormat="1" ht="24" customHeight="1">
      <c r="A6" s="35">
        <v>1.1</v>
      </c>
      <c r="B6" s="36" t="s">
        <v>14</v>
      </c>
      <c r="C6" s="37" t="s">
        <v>6</v>
      </c>
      <c r="D6" s="36">
        <v>17553.68384</v>
      </c>
      <c r="E6" s="91">
        <v>17588.791207680002</v>
      </c>
      <c r="F6" s="91">
        <v>18116.4549439104</v>
      </c>
      <c r="G6" s="91">
        <f>F6+E6+D6</f>
        <v>53258.9299915904</v>
      </c>
      <c r="H6" s="39"/>
      <c r="I6" s="71"/>
      <c r="K6" s="27"/>
    </row>
    <row r="7" spans="1:11" s="2" customFormat="1" ht="24" customHeight="1">
      <c r="A7" s="35">
        <v>1.2</v>
      </c>
      <c r="B7" s="36" t="s">
        <v>15</v>
      </c>
      <c r="C7" s="37" t="s">
        <v>6</v>
      </c>
      <c r="D7" s="36">
        <v>10380.21873</v>
      </c>
      <c r="E7" s="91">
        <v>10400.979167460002</v>
      </c>
      <c r="F7" s="91">
        <v>10713.008542483802</v>
      </c>
      <c r="G7" s="91">
        <f aca="true" t="shared" si="0" ref="G7:G32">F7+E7+D7</f>
        <v>31494.206439943802</v>
      </c>
      <c r="H7" s="39"/>
      <c r="I7" s="71"/>
      <c r="K7" s="27"/>
    </row>
    <row r="8" spans="1:9" s="2" customFormat="1" ht="18" customHeight="1">
      <c r="A8" s="35">
        <v>1.3</v>
      </c>
      <c r="B8" s="36" t="s">
        <v>27</v>
      </c>
      <c r="C8" s="37" t="s">
        <v>6</v>
      </c>
      <c r="D8" s="36">
        <v>0</v>
      </c>
      <c r="E8" s="91">
        <v>0</v>
      </c>
      <c r="F8" s="91">
        <v>0</v>
      </c>
      <c r="G8" s="91">
        <f t="shared" si="0"/>
        <v>0</v>
      </c>
      <c r="H8" s="39"/>
      <c r="I8" s="71"/>
    </row>
    <row r="9" spans="1:11" s="2" customFormat="1" ht="24" customHeight="1">
      <c r="A9" s="35"/>
      <c r="B9" s="50" t="s">
        <v>12</v>
      </c>
      <c r="C9" s="44" t="s">
        <v>6</v>
      </c>
      <c r="D9" s="49">
        <f>SUM(D6:D8)</f>
        <v>27933.902570000002</v>
      </c>
      <c r="E9" s="92">
        <f>SUM(E6:E8)</f>
        <v>27989.770375140004</v>
      </c>
      <c r="F9" s="92">
        <v>28829.463486394205</v>
      </c>
      <c r="G9" s="93">
        <f t="shared" si="0"/>
        <v>84753.1364315342</v>
      </c>
      <c r="H9" s="39"/>
      <c r="I9" s="71"/>
      <c r="K9" s="27"/>
    </row>
    <row r="10" spans="1:12" s="2" customFormat="1" ht="24" customHeight="1">
      <c r="A10" s="33">
        <v>2</v>
      </c>
      <c r="B10" s="30" t="s">
        <v>16</v>
      </c>
      <c r="C10" s="30"/>
      <c r="D10" s="62">
        <v>0</v>
      </c>
      <c r="E10" s="91">
        <v>0</v>
      </c>
      <c r="F10" s="91"/>
      <c r="G10" s="91">
        <f t="shared" si="0"/>
        <v>0</v>
      </c>
      <c r="H10" s="39"/>
      <c r="I10" s="71"/>
      <c r="L10" s="58"/>
    </row>
    <row r="11" spans="1:11" s="2" customFormat="1" ht="24" customHeight="1">
      <c r="A11" s="35">
        <v>2.1</v>
      </c>
      <c r="B11" s="36" t="s">
        <v>17</v>
      </c>
      <c r="C11" s="37" t="s">
        <v>19</v>
      </c>
      <c r="D11" s="36">
        <v>26956.9015352</v>
      </c>
      <c r="E11" s="91">
        <v>27010.815338270397</v>
      </c>
      <c r="F11" s="91">
        <v>28091.24795180121</v>
      </c>
      <c r="G11" s="91">
        <f t="shared" si="0"/>
        <v>82058.9648252716</v>
      </c>
      <c r="H11" s="39"/>
      <c r="I11" s="71"/>
      <c r="K11" s="27"/>
    </row>
    <row r="12" spans="1:11" s="2" customFormat="1" ht="24" customHeight="1">
      <c r="A12" s="35">
        <v>2.2</v>
      </c>
      <c r="B12" s="36" t="s">
        <v>18</v>
      </c>
      <c r="C12" s="37" t="s">
        <v>19</v>
      </c>
      <c r="D12" s="36">
        <v>22.441796</v>
      </c>
      <c r="E12" s="91">
        <v>22.486679591999998</v>
      </c>
      <c r="F12" s="91">
        <v>23.386146775679997</v>
      </c>
      <c r="G12" s="91">
        <f t="shared" si="0"/>
        <v>68.31462236767999</v>
      </c>
      <c r="H12" s="39"/>
      <c r="I12" s="71"/>
      <c r="K12" s="27"/>
    </row>
    <row r="13" spans="1:11" s="2" customFormat="1" ht="23.25" customHeight="1">
      <c r="A13" s="41"/>
      <c r="B13" s="50" t="s">
        <v>12</v>
      </c>
      <c r="C13" s="44" t="s">
        <v>19</v>
      </c>
      <c r="D13" s="49">
        <v>26979.343331199998</v>
      </c>
      <c r="E13" s="92">
        <v>27033.3020178624</v>
      </c>
      <c r="F13" s="92">
        <v>28114.63409857689</v>
      </c>
      <c r="G13" s="92">
        <f t="shared" si="0"/>
        <v>82127.27944763929</v>
      </c>
      <c r="H13" s="39"/>
      <c r="I13" s="71"/>
      <c r="K13" s="27"/>
    </row>
    <row r="14" spans="1:12" s="2" customFormat="1" ht="24" customHeight="1">
      <c r="A14" s="33">
        <v>3</v>
      </c>
      <c r="B14" s="30" t="s">
        <v>5</v>
      </c>
      <c r="C14" s="30"/>
      <c r="D14" s="62">
        <v>0</v>
      </c>
      <c r="E14" s="91">
        <v>0</v>
      </c>
      <c r="F14" s="91"/>
      <c r="G14" s="91">
        <f t="shared" si="0"/>
        <v>0</v>
      </c>
      <c r="H14" s="39"/>
      <c r="I14" s="71"/>
      <c r="L14" s="59"/>
    </row>
    <row r="15" spans="1:11" s="2" customFormat="1" ht="24" customHeight="1">
      <c r="A15" s="35">
        <v>3.1</v>
      </c>
      <c r="B15" s="36" t="s">
        <v>9</v>
      </c>
      <c r="C15" s="37" t="s">
        <v>6</v>
      </c>
      <c r="D15" s="36">
        <v>264.55593066666665</v>
      </c>
      <c r="E15" s="91">
        <v>265.08504252800003</v>
      </c>
      <c r="F15" s="91">
        <v>275.68844422912</v>
      </c>
      <c r="G15" s="91">
        <f t="shared" si="0"/>
        <v>805.3294174237867</v>
      </c>
      <c r="H15" s="39"/>
      <c r="I15" s="71"/>
      <c r="K15" s="27"/>
    </row>
    <row r="16" spans="1:11" s="2" customFormat="1" ht="24" customHeight="1">
      <c r="A16" s="35">
        <v>3.2</v>
      </c>
      <c r="B16" s="36" t="s">
        <v>10</v>
      </c>
      <c r="C16" s="37" t="s">
        <v>6</v>
      </c>
      <c r="D16" s="36">
        <v>40.38967466666667</v>
      </c>
      <c r="E16" s="91">
        <v>40.470454016</v>
      </c>
      <c r="F16" s="91">
        <v>42.089272176639994</v>
      </c>
      <c r="G16" s="91">
        <f t="shared" si="0"/>
        <v>122.94940085930668</v>
      </c>
      <c r="H16" s="39"/>
      <c r="I16" s="71"/>
      <c r="K16" s="27"/>
    </row>
    <row r="17" spans="1:11" s="2" customFormat="1" ht="24" customHeight="1">
      <c r="A17" s="35">
        <v>3.3</v>
      </c>
      <c r="B17" s="36" t="s">
        <v>7</v>
      </c>
      <c r="C17" s="37" t="s">
        <v>6</v>
      </c>
      <c r="D17" s="36">
        <v>84.13928786666666</v>
      </c>
      <c r="E17" s="91">
        <v>84.30756644239999</v>
      </c>
      <c r="F17" s="91">
        <v>87.67986910009598</v>
      </c>
      <c r="G17" s="91">
        <f t="shared" si="0"/>
        <v>256.12672340916265</v>
      </c>
      <c r="H17" s="39"/>
      <c r="I17" s="71"/>
      <c r="K17" s="27"/>
    </row>
    <row r="18" spans="1:11" s="2" customFormat="1" ht="24" customHeight="1">
      <c r="A18" s="35">
        <v>3.4</v>
      </c>
      <c r="B18" s="36" t="s">
        <v>8</v>
      </c>
      <c r="C18" s="37" t="s">
        <v>6</v>
      </c>
      <c r="D18" s="36">
        <v>1.3692938666666665</v>
      </c>
      <c r="E18" s="91">
        <v>1.3720324544</v>
      </c>
      <c r="F18" s="91">
        <v>1.426913752576</v>
      </c>
      <c r="G18" s="91">
        <f t="shared" si="0"/>
        <v>4.168240073642666</v>
      </c>
      <c r="H18" s="39"/>
      <c r="I18" s="71"/>
      <c r="K18" s="27"/>
    </row>
    <row r="19" spans="1:11" s="2" customFormat="1" ht="24" customHeight="1">
      <c r="A19" s="35">
        <v>3.5</v>
      </c>
      <c r="B19" s="36" t="s">
        <v>11</v>
      </c>
      <c r="C19" s="37" t="s">
        <v>6</v>
      </c>
      <c r="D19" s="36">
        <v>266.43344153333334</v>
      </c>
      <c r="E19" s="91">
        <v>266.96630841639995</v>
      </c>
      <c r="F19" s="91">
        <v>277.64496075305595</v>
      </c>
      <c r="G19" s="91">
        <f t="shared" si="0"/>
        <v>811.0447107027892</v>
      </c>
      <c r="H19" s="39"/>
      <c r="I19" s="71"/>
      <c r="K19" s="27"/>
    </row>
    <row r="20" spans="1:9" s="2" customFormat="1" ht="24" customHeight="1">
      <c r="A20" s="35">
        <v>3.6</v>
      </c>
      <c r="B20" s="36" t="s">
        <v>105</v>
      </c>
      <c r="C20" s="37" t="s">
        <v>113</v>
      </c>
      <c r="D20" s="94">
        <v>250</v>
      </c>
      <c r="E20" s="95">
        <v>290</v>
      </c>
      <c r="F20" s="95">
        <v>310</v>
      </c>
      <c r="G20" s="95">
        <f t="shared" si="0"/>
        <v>850</v>
      </c>
      <c r="H20" s="39"/>
      <c r="I20" s="71"/>
    </row>
    <row r="21" spans="1:9" s="2" customFormat="1" ht="24" customHeight="1">
      <c r="A21" s="35">
        <v>3.7</v>
      </c>
      <c r="B21" s="36" t="s">
        <v>106</v>
      </c>
      <c r="C21" s="37" t="s">
        <v>113</v>
      </c>
      <c r="D21" s="94">
        <v>250</v>
      </c>
      <c r="E21" s="95">
        <v>268</v>
      </c>
      <c r="F21" s="95">
        <v>278</v>
      </c>
      <c r="G21" s="95">
        <f t="shared" si="0"/>
        <v>796</v>
      </c>
      <c r="H21" s="39"/>
      <c r="I21" s="71"/>
    </row>
    <row r="22" spans="1:9" s="2" customFormat="1" ht="24" customHeight="1">
      <c r="A22" s="35">
        <v>3.8</v>
      </c>
      <c r="B22" s="36" t="s">
        <v>107</v>
      </c>
      <c r="C22" s="37" t="s">
        <v>113</v>
      </c>
      <c r="D22" s="94">
        <v>20</v>
      </c>
      <c r="E22" s="95">
        <v>22</v>
      </c>
      <c r="F22" s="95">
        <v>26</v>
      </c>
      <c r="G22" s="95">
        <f t="shared" si="0"/>
        <v>68</v>
      </c>
      <c r="H22" s="39"/>
      <c r="I22" s="71"/>
    </row>
    <row r="23" spans="1:9" s="2" customFormat="1" ht="15.75" customHeight="1">
      <c r="A23" s="35">
        <v>3.9</v>
      </c>
      <c r="B23" s="53" t="s">
        <v>22</v>
      </c>
      <c r="C23" s="37" t="s">
        <v>113</v>
      </c>
      <c r="D23" s="94">
        <v>60</v>
      </c>
      <c r="E23" s="95">
        <v>65</v>
      </c>
      <c r="F23" s="95">
        <v>66</v>
      </c>
      <c r="G23" s="95">
        <f t="shared" si="0"/>
        <v>191</v>
      </c>
      <c r="H23" s="39"/>
      <c r="I23" s="71"/>
    </row>
    <row r="24" spans="1:9" s="2" customFormat="1" ht="15.75" customHeight="1">
      <c r="A24" s="35"/>
      <c r="B24" s="63" t="s">
        <v>12</v>
      </c>
      <c r="C24" s="55" t="s">
        <v>113</v>
      </c>
      <c r="D24" s="96">
        <f>SUM(D20:D23)</f>
        <v>580</v>
      </c>
      <c r="E24" s="97">
        <f>SUM(E20:E23)</f>
        <v>645</v>
      </c>
      <c r="F24" s="97">
        <f>SUM(F20:F23)</f>
        <v>680</v>
      </c>
      <c r="G24" s="97">
        <f>SUM(G20:G23)</f>
        <v>1905</v>
      </c>
      <c r="H24" s="39"/>
      <c r="I24" s="71"/>
    </row>
    <row r="25" spans="1:9" s="2" customFormat="1" ht="24" customHeight="1">
      <c r="A25" s="41"/>
      <c r="B25" s="49" t="s">
        <v>12</v>
      </c>
      <c r="C25" s="55" t="s">
        <v>113</v>
      </c>
      <c r="D25" s="49">
        <f>SUM(D15:D23)</f>
        <v>1236.8876286</v>
      </c>
      <c r="E25" s="92">
        <f>SUM(E15:E23)</f>
        <v>1303.2014038572001</v>
      </c>
      <c r="F25" s="92"/>
      <c r="G25" s="92">
        <f t="shared" si="0"/>
        <v>2540.0890324572</v>
      </c>
      <c r="H25" s="39"/>
      <c r="I25" s="71"/>
    </row>
    <row r="26" spans="1:12" s="2" customFormat="1" ht="20.25" customHeight="1">
      <c r="A26" s="33">
        <v>4</v>
      </c>
      <c r="B26" s="44" t="s">
        <v>21</v>
      </c>
      <c r="C26" s="44" t="s">
        <v>6</v>
      </c>
      <c r="D26" s="49">
        <v>19.47650333333333</v>
      </c>
      <c r="E26" s="98">
        <v>19.515456339999997</v>
      </c>
      <c r="F26" s="98">
        <v>19.710610903399996</v>
      </c>
      <c r="G26" s="92">
        <f t="shared" si="0"/>
        <v>58.70257057673332</v>
      </c>
      <c r="H26" s="39"/>
      <c r="I26" s="71"/>
      <c r="K26" s="27"/>
      <c r="L26" s="58"/>
    </row>
    <row r="27" spans="1:9" s="2" customFormat="1" ht="24" customHeight="1">
      <c r="A27" s="33">
        <v>5</v>
      </c>
      <c r="B27" s="45" t="s">
        <v>20</v>
      </c>
      <c r="C27" s="30"/>
      <c r="D27" s="62">
        <v>0</v>
      </c>
      <c r="E27" s="91">
        <v>0</v>
      </c>
      <c r="F27" s="91">
        <v>0</v>
      </c>
      <c r="G27" s="91">
        <f t="shared" si="0"/>
        <v>0</v>
      </c>
      <c r="H27" s="39"/>
      <c r="I27" s="71"/>
    </row>
    <row r="28" spans="1:9" s="2" customFormat="1" ht="19.5" customHeight="1">
      <c r="A28" s="41"/>
      <c r="B28" s="50" t="s">
        <v>12</v>
      </c>
      <c r="C28" s="90" t="s">
        <v>2</v>
      </c>
      <c r="D28" s="49">
        <v>0</v>
      </c>
      <c r="E28" s="92">
        <v>0</v>
      </c>
      <c r="F28" s="92">
        <v>0</v>
      </c>
      <c r="G28" s="93">
        <f t="shared" si="0"/>
        <v>0</v>
      </c>
      <c r="H28" s="39"/>
      <c r="I28" s="71"/>
    </row>
    <row r="29" spans="1:12" s="2" customFormat="1" ht="24" customHeight="1">
      <c r="A29" s="33">
        <v>6</v>
      </c>
      <c r="B29" s="30" t="s">
        <v>23</v>
      </c>
      <c r="C29" s="30"/>
      <c r="D29" s="62">
        <v>0</v>
      </c>
      <c r="E29" s="91">
        <v>0</v>
      </c>
      <c r="F29" s="91">
        <v>0</v>
      </c>
      <c r="G29" s="91">
        <f t="shared" si="0"/>
        <v>0</v>
      </c>
      <c r="H29" s="39"/>
      <c r="I29" s="71"/>
      <c r="L29" s="60"/>
    </row>
    <row r="30" spans="1:11" s="2" customFormat="1" ht="24" customHeight="1">
      <c r="A30" s="35">
        <v>6.1</v>
      </c>
      <c r="B30" s="36" t="s">
        <v>24</v>
      </c>
      <c r="C30" s="37" t="s">
        <v>26</v>
      </c>
      <c r="D30" s="36">
        <v>531.148</v>
      </c>
      <c r="E30" s="91">
        <v>532.2102960000001</v>
      </c>
      <c r="F30" s="91">
        <v>534.87134748</v>
      </c>
      <c r="G30" s="91">
        <f t="shared" si="0"/>
        <v>1598.22964348</v>
      </c>
      <c r="H30" s="39"/>
      <c r="I30" s="71"/>
      <c r="K30" s="27"/>
    </row>
    <row r="31" spans="1:9" s="2" customFormat="1" ht="15.75" customHeight="1">
      <c r="A31" s="35">
        <v>6.2</v>
      </c>
      <c r="B31" s="36" t="s">
        <v>25</v>
      </c>
      <c r="C31" s="37" t="s">
        <v>26</v>
      </c>
      <c r="D31" s="36">
        <v>0</v>
      </c>
      <c r="E31" s="91">
        <v>0</v>
      </c>
      <c r="F31" s="91">
        <v>0</v>
      </c>
      <c r="G31" s="93">
        <f t="shared" si="0"/>
        <v>0</v>
      </c>
      <c r="H31" s="39"/>
      <c r="I31" s="71"/>
    </row>
    <row r="32" spans="1:11" s="2" customFormat="1" ht="24" customHeight="1">
      <c r="A32" s="41"/>
      <c r="B32" s="50" t="s">
        <v>12</v>
      </c>
      <c r="C32" s="44" t="s">
        <v>26</v>
      </c>
      <c r="D32" s="49">
        <v>531.148</v>
      </c>
      <c r="E32" s="92">
        <v>532.2102960000001</v>
      </c>
      <c r="F32" s="92">
        <v>532.2102960000001</v>
      </c>
      <c r="G32" s="92">
        <f t="shared" si="0"/>
        <v>1595.568592</v>
      </c>
      <c r="H32" s="39"/>
      <c r="I32" s="71"/>
      <c r="K32" s="27"/>
    </row>
    <row r="33" spans="1:8" ht="24" customHeight="1">
      <c r="A33" s="89"/>
      <c r="B33" s="89"/>
      <c r="C33" s="89"/>
      <c r="D33" s="89"/>
      <c r="E33" s="89"/>
      <c r="F33" s="89"/>
      <c r="G33" s="89"/>
      <c r="H33" s="89"/>
    </row>
    <row r="34" spans="1:8" ht="24" customHeight="1">
      <c r="A34" s="135" t="s">
        <v>118</v>
      </c>
      <c r="B34" s="135"/>
      <c r="C34" s="89"/>
      <c r="D34" s="135" t="s">
        <v>116</v>
      </c>
      <c r="E34" s="135"/>
      <c r="F34" s="89"/>
      <c r="G34" s="135" t="s">
        <v>119</v>
      </c>
      <c r="H34" s="135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6">
    <mergeCell ref="A1:H1"/>
    <mergeCell ref="A2:H2"/>
    <mergeCell ref="A3:H3"/>
    <mergeCell ref="A34:B34"/>
    <mergeCell ref="D34:E34"/>
    <mergeCell ref="G34:H34"/>
  </mergeCells>
  <printOptions/>
  <pageMargins left="0.5" right="0.5" top="0.7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4" sqref="J4:L35"/>
    </sheetView>
  </sheetViews>
  <sheetFormatPr defaultColWidth="9.140625" defaultRowHeight="15"/>
  <cols>
    <col min="1" max="1" width="6.00390625" style="1" customWidth="1"/>
    <col min="2" max="2" width="12.7109375" style="1" customWidth="1"/>
    <col min="3" max="3" width="7.28125" style="1" customWidth="1"/>
    <col min="4" max="4" width="14.28125" style="1" customWidth="1"/>
    <col min="5" max="5" width="14.7109375" style="1" customWidth="1"/>
    <col min="6" max="7" width="14.8515625" style="1" customWidth="1"/>
    <col min="8" max="8" width="7.421875" style="1" customWidth="1"/>
    <col min="9" max="9" width="12.28125" style="1" customWidth="1"/>
    <col min="10" max="10" width="13.00390625" style="1" customWidth="1"/>
    <col min="11" max="11" width="16.421875" style="1" customWidth="1"/>
    <col min="12" max="12" width="13.00390625" style="1" customWidth="1"/>
    <col min="13" max="16384" width="9.140625" style="1" customWidth="1"/>
  </cols>
  <sheetData>
    <row r="1" spans="1:9" ht="24" customHeight="1">
      <c r="A1" s="139" t="s">
        <v>87</v>
      </c>
      <c r="B1" s="139"/>
      <c r="C1" s="139"/>
      <c r="D1" s="139"/>
      <c r="E1" s="139"/>
      <c r="F1" s="139"/>
      <c r="G1" s="139"/>
      <c r="H1" s="139"/>
      <c r="I1" s="56"/>
    </row>
    <row r="2" spans="1:9" ht="24" customHeight="1">
      <c r="A2" s="140" t="s">
        <v>114</v>
      </c>
      <c r="B2" s="140"/>
      <c r="C2" s="140"/>
      <c r="D2" s="140"/>
      <c r="E2" s="140"/>
      <c r="F2" s="140"/>
      <c r="G2" s="140"/>
      <c r="H2" s="140"/>
      <c r="I2" s="57"/>
    </row>
    <row r="3" spans="1:9" ht="19.5" customHeight="1">
      <c r="A3" s="141" t="s">
        <v>103</v>
      </c>
      <c r="B3" s="141"/>
      <c r="C3" s="141"/>
      <c r="D3" s="141"/>
      <c r="E3" s="141"/>
      <c r="F3" s="141"/>
      <c r="G3" s="141"/>
      <c r="H3" s="141"/>
      <c r="I3" s="70"/>
    </row>
    <row r="4" spans="1:9" s="2" customFormat="1" ht="39" customHeight="1">
      <c r="A4" s="29" t="s">
        <v>3</v>
      </c>
      <c r="B4" s="30" t="s">
        <v>0</v>
      </c>
      <c r="C4" s="30" t="s">
        <v>4</v>
      </c>
      <c r="D4" s="29" t="s">
        <v>110</v>
      </c>
      <c r="E4" s="29" t="s">
        <v>109</v>
      </c>
      <c r="F4" s="28" t="s">
        <v>112</v>
      </c>
      <c r="G4" s="28" t="s">
        <v>108</v>
      </c>
      <c r="H4" s="29" t="s">
        <v>1</v>
      </c>
      <c r="I4" s="72"/>
    </row>
    <row r="5" spans="1:12" s="2" customFormat="1" ht="17.25" customHeight="1">
      <c r="A5" s="33">
        <v>1</v>
      </c>
      <c r="B5" s="30" t="s">
        <v>13</v>
      </c>
      <c r="C5" s="30"/>
      <c r="D5" s="30"/>
      <c r="E5" s="30"/>
      <c r="F5" s="30"/>
      <c r="G5" s="30"/>
      <c r="H5" s="29"/>
      <c r="I5" s="72"/>
      <c r="L5" s="59"/>
    </row>
    <row r="6" spans="1:11" s="2" customFormat="1" ht="24" customHeight="1">
      <c r="A6" s="35">
        <v>1.1</v>
      </c>
      <c r="B6" s="36" t="s">
        <v>14</v>
      </c>
      <c r="C6" s="37" t="s">
        <v>6</v>
      </c>
      <c r="D6" s="36">
        <v>6329.491910000001</v>
      </c>
      <c r="E6" s="36">
        <v>6342.15089382</v>
      </c>
      <c r="F6" s="36">
        <v>6532.4154206346</v>
      </c>
      <c r="G6" s="36">
        <f>F6+E6+D6</f>
        <v>19204.058224454602</v>
      </c>
      <c r="H6" s="38"/>
      <c r="I6" s="73"/>
      <c r="J6" s="27"/>
      <c r="K6" s="61"/>
    </row>
    <row r="7" spans="1:11" s="2" customFormat="1" ht="24" customHeight="1">
      <c r="A7" s="35">
        <v>1.2</v>
      </c>
      <c r="B7" s="36" t="s">
        <v>15</v>
      </c>
      <c r="C7" s="37" t="s">
        <v>6</v>
      </c>
      <c r="D7" s="36">
        <v>1514.3881200000003</v>
      </c>
      <c r="E7" s="36">
        <v>1517.4168962400001</v>
      </c>
      <c r="F7" s="36">
        <v>1562.9394031272002</v>
      </c>
      <c r="G7" s="36">
        <f aca="true" t="shared" si="0" ref="G7:G32">F7+E7+D7</f>
        <v>4594.744419367201</v>
      </c>
      <c r="H7" s="38"/>
      <c r="I7" s="73"/>
      <c r="J7" s="27"/>
      <c r="K7" s="61"/>
    </row>
    <row r="8" spans="1:10" s="2" customFormat="1" ht="24" customHeight="1">
      <c r="A8" s="3">
        <v>1.3</v>
      </c>
      <c r="B8" s="31" t="s">
        <v>27</v>
      </c>
      <c r="C8" s="32" t="s">
        <v>6</v>
      </c>
      <c r="D8" s="36">
        <v>0</v>
      </c>
      <c r="E8" s="36">
        <v>0</v>
      </c>
      <c r="F8" s="36"/>
      <c r="G8" s="36">
        <f t="shared" si="0"/>
        <v>0</v>
      </c>
      <c r="H8" s="38"/>
      <c r="I8" s="73"/>
      <c r="J8" s="27"/>
    </row>
    <row r="9" spans="1:11" s="2" customFormat="1" ht="24" customHeight="1">
      <c r="A9" s="35"/>
      <c r="B9" s="50" t="s">
        <v>12</v>
      </c>
      <c r="C9" s="44" t="s">
        <v>6</v>
      </c>
      <c r="D9" s="49">
        <f>SUM(D6:D8)</f>
        <v>7843.880030000001</v>
      </c>
      <c r="E9" s="49">
        <f>SUM(E6:E8)</f>
        <v>7859.56779006</v>
      </c>
      <c r="F9" s="49">
        <v>8095.354823761801</v>
      </c>
      <c r="G9" s="49">
        <f t="shared" si="0"/>
        <v>23798.8026438218</v>
      </c>
      <c r="H9" s="47"/>
      <c r="I9" s="74"/>
      <c r="J9" s="27"/>
      <c r="K9" s="61"/>
    </row>
    <row r="10" spans="1:12" s="2" customFormat="1" ht="24" customHeight="1">
      <c r="A10" s="33">
        <v>2</v>
      </c>
      <c r="B10" s="30" t="s">
        <v>16</v>
      </c>
      <c r="C10" s="30"/>
      <c r="D10" s="62">
        <v>0</v>
      </c>
      <c r="E10" s="62">
        <v>0</v>
      </c>
      <c r="F10" s="62"/>
      <c r="G10" s="36">
        <f t="shared" si="0"/>
        <v>0</v>
      </c>
      <c r="H10" s="40"/>
      <c r="I10" s="75"/>
      <c r="J10" s="27"/>
      <c r="L10" s="59"/>
    </row>
    <row r="11" spans="1:11" s="2" customFormat="1" ht="24" customHeight="1">
      <c r="A11" s="35">
        <v>2.1</v>
      </c>
      <c r="B11" s="36" t="s">
        <v>17</v>
      </c>
      <c r="C11" s="37" t="s">
        <v>19</v>
      </c>
      <c r="D11" s="36">
        <v>4801.253402400001</v>
      </c>
      <c r="E11" s="36">
        <v>4810.855909204801</v>
      </c>
      <c r="F11" s="36">
        <v>5003.2901455729925</v>
      </c>
      <c r="G11" s="36">
        <f t="shared" si="0"/>
        <v>14615.399457177795</v>
      </c>
      <c r="H11" s="43"/>
      <c r="I11" s="76"/>
      <c r="J11" s="27"/>
      <c r="K11" s="61"/>
    </row>
    <row r="12" spans="1:11" s="2" customFormat="1" ht="24" customHeight="1">
      <c r="A12" s="35">
        <v>2.2</v>
      </c>
      <c r="B12" s="36" t="s">
        <v>18</v>
      </c>
      <c r="C12" s="37" t="s">
        <v>19</v>
      </c>
      <c r="D12" s="36">
        <v>18.382</v>
      </c>
      <c r="E12" s="36">
        <v>18.418764</v>
      </c>
      <c r="F12" s="36">
        <v>19.15551456</v>
      </c>
      <c r="G12" s="36">
        <f t="shared" si="0"/>
        <v>55.95627856</v>
      </c>
      <c r="H12" s="43"/>
      <c r="I12" s="76"/>
      <c r="J12" s="27"/>
      <c r="K12" s="61"/>
    </row>
    <row r="13" spans="1:11" s="2" customFormat="1" ht="24" customHeight="1">
      <c r="A13" s="41"/>
      <c r="B13" s="50" t="s">
        <v>12</v>
      </c>
      <c r="C13" s="44" t="s">
        <v>19</v>
      </c>
      <c r="D13" s="49">
        <v>4819.6354024</v>
      </c>
      <c r="E13" s="49">
        <v>4829.274673204801</v>
      </c>
      <c r="F13" s="49">
        <v>5022.445660132992</v>
      </c>
      <c r="G13" s="49">
        <f t="shared" si="0"/>
        <v>14671.355735737794</v>
      </c>
      <c r="H13" s="52"/>
      <c r="I13" s="77"/>
      <c r="J13" s="27"/>
      <c r="K13" s="61"/>
    </row>
    <row r="14" spans="1:12" s="2" customFormat="1" ht="24" customHeight="1">
      <c r="A14" s="33">
        <v>3</v>
      </c>
      <c r="B14" s="30" t="s">
        <v>5</v>
      </c>
      <c r="C14" s="30"/>
      <c r="D14" s="62">
        <v>0</v>
      </c>
      <c r="E14" s="62">
        <v>0</v>
      </c>
      <c r="F14" s="62"/>
      <c r="G14" s="36">
        <f t="shared" si="0"/>
        <v>0</v>
      </c>
      <c r="H14" s="29"/>
      <c r="I14" s="72"/>
      <c r="J14" s="27"/>
      <c r="L14" s="59"/>
    </row>
    <row r="15" spans="1:11" s="2" customFormat="1" ht="21.75" customHeight="1">
      <c r="A15" s="35">
        <v>3.1</v>
      </c>
      <c r="B15" s="36" t="s">
        <v>9</v>
      </c>
      <c r="C15" s="37" t="s">
        <v>6</v>
      </c>
      <c r="D15" s="36">
        <v>173.57040666666668</v>
      </c>
      <c r="E15" s="36">
        <v>173.91754748000002</v>
      </c>
      <c r="F15" s="36">
        <v>180.87424937920002</v>
      </c>
      <c r="G15" s="36">
        <f t="shared" si="0"/>
        <v>528.3622035258668</v>
      </c>
      <c r="H15" s="46"/>
      <c r="I15" s="78"/>
      <c r="J15" s="27"/>
      <c r="K15" s="61"/>
    </row>
    <row r="16" spans="1:11" s="2" customFormat="1" ht="24" customHeight="1">
      <c r="A16" s="35">
        <v>3.2</v>
      </c>
      <c r="B16" s="36" t="s">
        <v>10</v>
      </c>
      <c r="C16" s="37" t="s">
        <v>6</v>
      </c>
      <c r="D16" s="36">
        <v>82.63890733333334</v>
      </c>
      <c r="E16" s="36">
        <v>82.804185148</v>
      </c>
      <c r="F16" s="36">
        <v>86.11635255392</v>
      </c>
      <c r="G16" s="36">
        <f t="shared" si="0"/>
        <v>251.55944503525336</v>
      </c>
      <c r="H16" s="46"/>
      <c r="I16" s="78"/>
      <c r="J16" s="27"/>
      <c r="K16" s="61"/>
    </row>
    <row r="17" spans="1:11" s="2" customFormat="1" ht="21" customHeight="1">
      <c r="A17" s="35">
        <v>3.3</v>
      </c>
      <c r="B17" s="36" t="s">
        <v>7</v>
      </c>
      <c r="C17" s="37" t="s">
        <v>6</v>
      </c>
      <c r="D17" s="36">
        <v>208.66899946666663</v>
      </c>
      <c r="E17" s="36">
        <v>209.08633746559994</v>
      </c>
      <c r="F17" s="36">
        <v>217.44979096422395</v>
      </c>
      <c r="G17" s="36">
        <f t="shared" si="0"/>
        <v>635.2051278964905</v>
      </c>
      <c r="H17" s="46"/>
      <c r="I17" s="78"/>
      <c r="J17" s="27"/>
      <c r="K17" s="61"/>
    </row>
    <row r="18" spans="1:11" s="2" customFormat="1" ht="24" customHeight="1">
      <c r="A18" s="35">
        <v>3.4</v>
      </c>
      <c r="B18" s="36" t="s">
        <v>8</v>
      </c>
      <c r="C18" s="37" t="s">
        <v>6</v>
      </c>
      <c r="D18" s="36">
        <v>7.7416040000000015</v>
      </c>
      <c r="E18" s="36">
        <v>7.757087208000001</v>
      </c>
      <c r="F18" s="36">
        <v>8.067370696320001</v>
      </c>
      <c r="G18" s="36">
        <f t="shared" si="0"/>
        <v>23.566061904320005</v>
      </c>
      <c r="H18" s="46"/>
      <c r="I18" s="78"/>
      <c r="J18" s="27"/>
      <c r="K18" s="61"/>
    </row>
    <row r="19" spans="1:11" s="2" customFormat="1" ht="24" customHeight="1">
      <c r="A19" s="35">
        <v>3.5</v>
      </c>
      <c r="B19" s="36" t="s">
        <v>11</v>
      </c>
      <c r="C19" s="37" t="s">
        <v>6</v>
      </c>
      <c r="D19" s="36">
        <v>197.16490780000004</v>
      </c>
      <c r="E19" s="36">
        <v>197.5592376156</v>
      </c>
      <c r="F19" s="36">
        <v>205.46160712022402</v>
      </c>
      <c r="G19" s="36">
        <f t="shared" si="0"/>
        <v>600.1857525358241</v>
      </c>
      <c r="H19" s="46"/>
      <c r="I19" s="78"/>
      <c r="J19" s="27"/>
      <c r="K19" s="61"/>
    </row>
    <row r="20" spans="1:10" s="2" customFormat="1" ht="18.75" customHeight="1">
      <c r="A20" s="35">
        <v>3.6</v>
      </c>
      <c r="B20" s="31" t="s">
        <v>105</v>
      </c>
      <c r="C20" s="37" t="s">
        <v>113</v>
      </c>
      <c r="D20" s="94">
        <v>210</v>
      </c>
      <c r="E20" s="94">
        <v>214</v>
      </c>
      <c r="F20" s="94">
        <v>218</v>
      </c>
      <c r="G20" s="94">
        <f>F20+E20+D20</f>
        <v>642</v>
      </c>
      <c r="H20" s="46"/>
      <c r="I20" s="78"/>
      <c r="J20" s="27"/>
    </row>
    <row r="21" spans="1:10" s="2" customFormat="1" ht="24" customHeight="1">
      <c r="A21" s="35">
        <v>3.7</v>
      </c>
      <c r="B21" s="31" t="s">
        <v>106</v>
      </c>
      <c r="C21" s="37" t="s">
        <v>113</v>
      </c>
      <c r="D21" s="94">
        <v>112</v>
      </c>
      <c r="E21" s="94">
        <v>125</v>
      </c>
      <c r="F21" s="94">
        <v>135</v>
      </c>
      <c r="G21" s="94">
        <f>F21+E21+D21</f>
        <v>372</v>
      </c>
      <c r="H21" s="46"/>
      <c r="I21" s="78"/>
      <c r="J21" s="27"/>
    </row>
    <row r="22" spans="1:10" s="2" customFormat="1" ht="24" customHeight="1">
      <c r="A22" s="35">
        <v>3.8</v>
      </c>
      <c r="B22" s="31" t="s">
        <v>107</v>
      </c>
      <c r="C22" s="37" t="s">
        <v>113</v>
      </c>
      <c r="D22" s="94">
        <v>10</v>
      </c>
      <c r="E22" s="94">
        <v>12</v>
      </c>
      <c r="F22" s="94">
        <v>13</v>
      </c>
      <c r="G22" s="94">
        <f>F22+E22+D22</f>
        <v>35</v>
      </c>
      <c r="H22" s="46"/>
      <c r="I22" s="78"/>
      <c r="J22" s="27"/>
    </row>
    <row r="23" spans="1:10" s="2" customFormat="1" ht="24" customHeight="1">
      <c r="A23" s="35">
        <v>3.9</v>
      </c>
      <c r="B23" s="48" t="s">
        <v>22</v>
      </c>
      <c r="C23" s="37" t="s">
        <v>113</v>
      </c>
      <c r="D23" s="94">
        <v>60</v>
      </c>
      <c r="E23" s="94">
        <v>62</v>
      </c>
      <c r="F23" s="94">
        <v>67</v>
      </c>
      <c r="G23" s="94">
        <f>F23+E23+D23</f>
        <v>189</v>
      </c>
      <c r="H23" s="46"/>
      <c r="I23" s="78"/>
      <c r="J23" s="27"/>
    </row>
    <row r="24" spans="1:10" s="2" customFormat="1" ht="24" customHeight="1">
      <c r="A24" s="35"/>
      <c r="B24" s="65" t="s">
        <v>12</v>
      </c>
      <c r="C24" s="55" t="s">
        <v>113</v>
      </c>
      <c r="D24" s="96">
        <f>SUM(D20:D23)</f>
        <v>392</v>
      </c>
      <c r="E24" s="96">
        <f>SUM(E20:E23)</f>
        <v>413</v>
      </c>
      <c r="F24" s="96">
        <f>SUM(F20:F23)</f>
        <v>433</v>
      </c>
      <c r="G24" s="96">
        <f>SUM(G20:G23)</f>
        <v>1238</v>
      </c>
      <c r="H24" s="64"/>
      <c r="I24" s="124"/>
      <c r="J24" s="27"/>
    </row>
    <row r="25" spans="1:11" s="2" customFormat="1" ht="20.25" customHeight="1">
      <c r="A25" s="41"/>
      <c r="B25" s="49" t="s">
        <v>12</v>
      </c>
      <c r="C25" s="44" t="s">
        <v>6</v>
      </c>
      <c r="D25" s="49">
        <f>SUM(D15:D23)</f>
        <v>1061.7848252666668</v>
      </c>
      <c r="E25" s="49">
        <f>SUM(E15:E23)</f>
        <v>1084.1243949171999</v>
      </c>
      <c r="F25" s="49">
        <v>697.969370713888</v>
      </c>
      <c r="G25" s="49">
        <f t="shared" si="0"/>
        <v>2843.8785908977547</v>
      </c>
      <c r="H25" s="52"/>
      <c r="I25" s="77"/>
      <c r="J25" s="27"/>
      <c r="K25" s="61"/>
    </row>
    <row r="26" spans="1:12" s="2" customFormat="1" ht="24" customHeight="1">
      <c r="A26" s="33">
        <v>4</v>
      </c>
      <c r="B26" s="44" t="s">
        <v>21</v>
      </c>
      <c r="C26" s="44" t="s">
        <v>6</v>
      </c>
      <c r="D26" s="49">
        <v>29.072243999999998</v>
      </c>
      <c r="E26" s="49">
        <v>29.130388488</v>
      </c>
      <c r="F26" s="49">
        <v>29.421692372880003</v>
      </c>
      <c r="G26" s="49">
        <f t="shared" si="0"/>
        <v>87.62432486088</v>
      </c>
      <c r="H26" s="47"/>
      <c r="I26" s="74"/>
      <c r="J26" s="27"/>
      <c r="K26" s="61"/>
      <c r="L26" s="59"/>
    </row>
    <row r="27" spans="1:10" s="2" customFormat="1" ht="17.25" customHeight="1">
      <c r="A27" s="33">
        <v>5</v>
      </c>
      <c r="B27" s="45" t="s">
        <v>20</v>
      </c>
      <c r="C27" s="30"/>
      <c r="D27" s="62">
        <v>0</v>
      </c>
      <c r="E27" s="62">
        <v>0</v>
      </c>
      <c r="F27" s="62"/>
      <c r="G27" s="36">
        <f t="shared" si="0"/>
        <v>0</v>
      </c>
      <c r="H27" s="40"/>
      <c r="I27" s="75"/>
      <c r="J27" s="27"/>
    </row>
    <row r="28" spans="1:10" s="2" customFormat="1" ht="28.5" customHeight="1">
      <c r="A28" s="41"/>
      <c r="B28" s="50" t="s">
        <v>12</v>
      </c>
      <c r="C28" s="90" t="s">
        <v>2</v>
      </c>
      <c r="D28" s="49">
        <v>0</v>
      </c>
      <c r="E28" s="49">
        <v>0</v>
      </c>
      <c r="F28" s="49"/>
      <c r="G28" s="49">
        <f t="shared" si="0"/>
        <v>0</v>
      </c>
      <c r="H28" s="47"/>
      <c r="I28" s="74"/>
      <c r="J28" s="27"/>
    </row>
    <row r="29" spans="1:12" s="2" customFormat="1" ht="15" customHeight="1">
      <c r="A29" s="33">
        <v>6</v>
      </c>
      <c r="B29" s="30" t="s">
        <v>23</v>
      </c>
      <c r="C29" s="30"/>
      <c r="D29" s="62">
        <v>0</v>
      </c>
      <c r="E29" s="62">
        <v>0</v>
      </c>
      <c r="F29" s="62"/>
      <c r="G29" s="36">
        <f t="shared" si="0"/>
        <v>0</v>
      </c>
      <c r="H29" s="40"/>
      <c r="I29" s="75"/>
      <c r="J29" s="27"/>
      <c r="L29" s="60"/>
    </row>
    <row r="30" spans="1:11" s="2" customFormat="1" ht="24" customHeight="1">
      <c r="A30" s="35">
        <v>6.1</v>
      </c>
      <c r="B30" s="36" t="s">
        <v>24</v>
      </c>
      <c r="C30" s="37" t="s">
        <v>26</v>
      </c>
      <c r="D30" s="36">
        <v>259.0256</v>
      </c>
      <c r="E30" s="36">
        <v>259.54365119999994</v>
      </c>
      <c r="F30" s="36">
        <v>260.84136945599994</v>
      </c>
      <c r="G30" s="36">
        <f t="shared" si="0"/>
        <v>779.4106206559998</v>
      </c>
      <c r="H30" s="42"/>
      <c r="I30" s="79"/>
      <c r="J30" s="27"/>
      <c r="K30" s="61"/>
    </row>
    <row r="31" spans="1:10" s="2" customFormat="1" ht="24" customHeight="1">
      <c r="A31" s="35">
        <v>6.2</v>
      </c>
      <c r="B31" s="36" t="s">
        <v>25</v>
      </c>
      <c r="C31" s="37" t="s">
        <v>26</v>
      </c>
      <c r="D31" s="36">
        <v>0</v>
      </c>
      <c r="E31" s="36">
        <v>0</v>
      </c>
      <c r="F31" s="36">
        <v>0</v>
      </c>
      <c r="G31" s="36">
        <f t="shared" si="0"/>
        <v>0</v>
      </c>
      <c r="H31" s="42"/>
      <c r="I31" s="79"/>
      <c r="J31" s="27"/>
    </row>
    <row r="32" spans="1:10" s="2" customFormat="1" ht="24" customHeight="1">
      <c r="A32" s="41"/>
      <c r="B32" s="50" t="s">
        <v>12</v>
      </c>
      <c r="C32" s="44" t="s">
        <v>26</v>
      </c>
      <c r="D32" s="49">
        <v>259.0256</v>
      </c>
      <c r="E32" s="49">
        <v>259.54365119999994</v>
      </c>
      <c r="F32" s="49">
        <v>260.84</v>
      </c>
      <c r="G32" s="49">
        <f t="shared" si="0"/>
        <v>779.4092512</v>
      </c>
      <c r="H32" s="51"/>
      <c r="I32" s="80"/>
      <c r="J32" s="27"/>
    </row>
    <row r="33" ht="24" customHeight="1"/>
    <row r="34" spans="1:9" ht="24" customHeight="1">
      <c r="A34" s="135" t="s">
        <v>118</v>
      </c>
      <c r="B34" s="135"/>
      <c r="C34" s="89"/>
      <c r="D34" s="135" t="s">
        <v>116</v>
      </c>
      <c r="E34" s="135"/>
      <c r="F34" s="89"/>
      <c r="G34" s="135" t="s">
        <v>117</v>
      </c>
      <c r="H34" s="135"/>
      <c r="I34" s="89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6">
    <mergeCell ref="A1:H1"/>
    <mergeCell ref="A2:H2"/>
    <mergeCell ref="A3:H3"/>
    <mergeCell ref="A34:B34"/>
    <mergeCell ref="D34:E34"/>
    <mergeCell ref="G34:H34"/>
  </mergeCells>
  <printOptions/>
  <pageMargins left="0.5" right="0.5" top="0.75" bottom="0" header="0" footer="0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.7109375" style="1" customWidth="1"/>
    <col min="2" max="2" width="11.140625" style="1" customWidth="1"/>
    <col min="3" max="3" width="7.57421875" style="1" customWidth="1"/>
    <col min="4" max="4" width="14.7109375" style="1" customWidth="1"/>
    <col min="5" max="5" width="14.28125" style="1" customWidth="1"/>
    <col min="6" max="6" width="14.8515625" style="1" customWidth="1"/>
    <col min="7" max="7" width="16.8515625" style="1" customWidth="1"/>
    <col min="8" max="8" width="7.57421875" style="1" customWidth="1"/>
    <col min="9" max="9" width="16.421875" style="1" customWidth="1"/>
    <col min="10" max="10" width="15.8515625" style="1" bestFit="1" customWidth="1"/>
    <col min="11" max="11" width="17.421875" style="1" customWidth="1"/>
    <col min="12" max="16384" width="9.140625" style="1" customWidth="1"/>
  </cols>
  <sheetData>
    <row r="1" spans="1:9" ht="24" customHeight="1">
      <c r="A1" s="136" t="s">
        <v>88</v>
      </c>
      <c r="B1" s="136"/>
      <c r="C1" s="136"/>
      <c r="D1" s="136"/>
      <c r="E1" s="136"/>
      <c r="F1" s="136"/>
      <c r="G1" s="136"/>
      <c r="H1" s="136"/>
      <c r="I1" s="56"/>
    </row>
    <row r="2" spans="1:9" ht="18" customHeight="1">
      <c r="A2" s="137" t="s">
        <v>114</v>
      </c>
      <c r="B2" s="137"/>
      <c r="C2" s="137"/>
      <c r="D2" s="137"/>
      <c r="E2" s="137"/>
      <c r="F2" s="137"/>
      <c r="G2" s="137"/>
      <c r="H2" s="137"/>
      <c r="I2" s="57"/>
    </row>
    <row r="3" spans="1:9" ht="21.75" customHeight="1">
      <c r="A3" s="138" t="s">
        <v>103</v>
      </c>
      <c r="B3" s="138"/>
      <c r="C3" s="138"/>
      <c r="D3" s="138"/>
      <c r="E3" s="138"/>
      <c r="F3" s="138"/>
      <c r="G3" s="138"/>
      <c r="H3" s="138"/>
      <c r="I3" s="70"/>
    </row>
    <row r="4" spans="1:9" s="2" customFormat="1" ht="51" customHeight="1">
      <c r="A4" s="99" t="s">
        <v>3</v>
      </c>
      <c r="B4" s="100" t="s">
        <v>0</v>
      </c>
      <c r="C4" s="100" t="s">
        <v>4</v>
      </c>
      <c r="D4" s="99" t="s">
        <v>110</v>
      </c>
      <c r="E4" s="99" t="s">
        <v>109</v>
      </c>
      <c r="F4" s="99" t="s">
        <v>112</v>
      </c>
      <c r="G4" s="99" t="s">
        <v>108</v>
      </c>
      <c r="H4" s="99" t="s">
        <v>1</v>
      </c>
      <c r="I4" s="72"/>
    </row>
    <row r="5" spans="1:12" s="2" customFormat="1" ht="21" customHeight="1">
      <c r="A5" s="101">
        <v>1</v>
      </c>
      <c r="B5" s="100" t="s">
        <v>13</v>
      </c>
      <c r="C5" s="100"/>
      <c r="D5" s="100"/>
      <c r="E5" s="100"/>
      <c r="F5" s="100"/>
      <c r="G5" s="100"/>
      <c r="H5" s="99"/>
      <c r="I5" s="72"/>
      <c r="L5" s="58"/>
    </row>
    <row r="6" spans="1:11" s="2" customFormat="1" ht="24" customHeight="1">
      <c r="A6" s="102">
        <v>1.1</v>
      </c>
      <c r="B6" s="103" t="s">
        <v>14</v>
      </c>
      <c r="C6" s="104" t="s">
        <v>6</v>
      </c>
      <c r="D6" s="104">
        <v>2523.17877</v>
      </c>
      <c r="E6" s="104">
        <v>2533.27148508</v>
      </c>
      <c r="F6" s="104">
        <v>2609.2696296323998</v>
      </c>
      <c r="G6" s="105">
        <f>F6+E6+D6</f>
        <v>7665.7198847124</v>
      </c>
      <c r="H6" s="106"/>
      <c r="I6" s="81"/>
      <c r="J6" s="61"/>
      <c r="K6" s="61"/>
    </row>
    <row r="7" spans="1:11" s="2" customFormat="1" ht="15.75" customHeight="1">
      <c r="A7" s="102">
        <v>1.2</v>
      </c>
      <c r="B7" s="103" t="s">
        <v>15</v>
      </c>
      <c r="C7" s="104" t="s">
        <v>6</v>
      </c>
      <c r="D7" s="104">
        <v>2280.61512</v>
      </c>
      <c r="E7" s="104">
        <v>2289.73758048</v>
      </c>
      <c r="F7" s="104">
        <v>2358.4297078944</v>
      </c>
      <c r="G7" s="105">
        <f aca="true" t="shared" si="0" ref="G7:G32">F7+E7+D7</f>
        <v>6928.7824083744</v>
      </c>
      <c r="H7" s="106"/>
      <c r="I7" s="81"/>
      <c r="J7" s="61"/>
      <c r="K7" s="61"/>
    </row>
    <row r="8" spans="1:9" s="2" customFormat="1" ht="24" customHeight="1">
      <c r="A8" s="102">
        <v>1.3</v>
      </c>
      <c r="B8" s="103" t="s">
        <v>27</v>
      </c>
      <c r="C8" s="104" t="s">
        <v>6</v>
      </c>
      <c r="D8" s="104">
        <v>0</v>
      </c>
      <c r="E8" s="104">
        <v>0</v>
      </c>
      <c r="F8" s="104">
        <v>0</v>
      </c>
      <c r="G8" s="105">
        <f t="shared" si="0"/>
        <v>0</v>
      </c>
      <c r="H8" s="106"/>
      <c r="I8" s="81"/>
    </row>
    <row r="9" spans="1:11" s="2" customFormat="1" ht="15.75" customHeight="1">
      <c r="A9" s="102"/>
      <c r="B9" s="107" t="s">
        <v>12</v>
      </c>
      <c r="C9" s="108" t="s">
        <v>6</v>
      </c>
      <c r="D9" s="108">
        <f>SUM(D6:D8)</f>
        <v>4803.79389</v>
      </c>
      <c r="E9" s="108">
        <f>SUM(E6:E8)</f>
        <v>4823.00906556</v>
      </c>
      <c r="F9" s="108">
        <v>4967.699337526799</v>
      </c>
      <c r="G9" s="109">
        <f t="shared" si="0"/>
        <v>14594.5022930868</v>
      </c>
      <c r="H9" s="110"/>
      <c r="I9" s="82"/>
      <c r="K9" s="61"/>
    </row>
    <row r="10" spans="1:12" s="2" customFormat="1" ht="30" customHeight="1">
      <c r="A10" s="101">
        <v>2</v>
      </c>
      <c r="B10" s="100" t="s">
        <v>16</v>
      </c>
      <c r="C10" s="100"/>
      <c r="D10" s="100">
        <v>0</v>
      </c>
      <c r="E10" s="100">
        <v>0</v>
      </c>
      <c r="F10" s="100"/>
      <c r="G10" s="105">
        <f t="shared" si="0"/>
        <v>0</v>
      </c>
      <c r="H10" s="110"/>
      <c r="I10" s="82"/>
      <c r="J10" s="61"/>
      <c r="L10" s="58"/>
    </row>
    <row r="11" spans="1:11" s="2" customFormat="1" ht="24" customHeight="1">
      <c r="A11" s="102">
        <v>2.1</v>
      </c>
      <c r="B11" s="103" t="s">
        <v>17</v>
      </c>
      <c r="C11" s="104" t="s">
        <v>19</v>
      </c>
      <c r="D11" s="104">
        <v>45336.230368</v>
      </c>
      <c r="E11" s="104">
        <v>45517.575289472</v>
      </c>
      <c r="F11" s="104">
        <v>47338.27830105088</v>
      </c>
      <c r="G11" s="105">
        <f t="shared" si="0"/>
        <v>138192.08395852288</v>
      </c>
      <c r="H11" s="106"/>
      <c r="I11" s="81"/>
      <c r="J11" s="61"/>
      <c r="K11" s="61"/>
    </row>
    <row r="12" spans="1:11" s="2" customFormat="1" ht="24" customHeight="1">
      <c r="A12" s="102">
        <v>2.2</v>
      </c>
      <c r="B12" s="103" t="s">
        <v>18</v>
      </c>
      <c r="C12" s="104" t="s">
        <v>19</v>
      </c>
      <c r="D12" s="104">
        <v>15.398863999999998</v>
      </c>
      <c r="E12" s="104">
        <v>15.460459455999997</v>
      </c>
      <c r="F12" s="104">
        <v>16.078877834239997</v>
      </c>
      <c r="G12" s="105">
        <f t="shared" si="0"/>
        <v>46.93820129023999</v>
      </c>
      <c r="H12" s="106"/>
      <c r="I12" s="81"/>
      <c r="J12" s="61"/>
      <c r="K12" s="61"/>
    </row>
    <row r="13" spans="1:11" s="2" customFormat="1" ht="19.5" customHeight="1">
      <c r="A13" s="111"/>
      <c r="B13" s="107" t="s">
        <v>12</v>
      </c>
      <c r="C13" s="108" t="s">
        <v>19</v>
      </c>
      <c r="D13" s="108">
        <v>45351.629232</v>
      </c>
      <c r="E13" s="108">
        <v>45533.03574892799</v>
      </c>
      <c r="F13" s="108">
        <v>47354.35717888512</v>
      </c>
      <c r="G13" s="109">
        <f t="shared" si="0"/>
        <v>138239.02215981312</v>
      </c>
      <c r="H13" s="110"/>
      <c r="I13" s="82"/>
      <c r="K13" s="61"/>
    </row>
    <row r="14" spans="1:12" s="2" customFormat="1" ht="24" customHeight="1">
      <c r="A14" s="101">
        <v>3</v>
      </c>
      <c r="B14" s="100" t="s">
        <v>5</v>
      </c>
      <c r="C14" s="100"/>
      <c r="D14" s="100">
        <v>0</v>
      </c>
      <c r="E14" s="100">
        <v>0</v>
      </c>
      <c r="F14" s="100"/>
      <c r="G14" s="105">
        <f t="shared" si="0"/>
        <v>0</v>
      </c>
      <c r="H14" s="110"/>
      <c r="I14" s="82"/>
      <c r="L14" s="59"/>
    </row>
    <row r="15" spans="1:11" s="2" customFormat="1" ht="24" customHeight="1">
      <c r="A15" s="102">
        <v>3.1</v>
      </c>
      <c r="B15" s="103" t="s">
        <v>9</v>
      </c>
      <c r="C15" s="104" t="s">
        <v>6</v>
      </c>
      <c r="D15" s="104">
        <v>369.2501519999999</v>
      </c>
      <c r="E15" s="104">
        <v>370.7271526079999</v>
      </c>
      <c r="F15" s="104">
        <v>385.5562387123199</v>
      </c>
      <c r="G15" s="105">
        <f t="shared" si="0"/>
        <v>1125.5335433203197</v>
      </c>
      <c r="H15" s="110"/>
      <c r="I15" s="82"/>
      <c r="J15" s="61"/>
      <c r="K15" s="61"/>
    </row>
    <row r="16" spans="1:11" s="2" customFormat="1" ht="24" customHeight="1">
      <c r="A16" s="102">
        <v>3.2</v>
      </c>
      <c r="B16" s="103" t="s">
        <v>10</v>
      </c>
      <c r="C16" s="104" t="s">
        <v>6</v>
      </c>
      <c r="D16" s="104">
        <v>3.543085333333334</v>
      </c>
      <c r="E16" s="104">
        <v>3.5572576746666673</v>
      </c>
      <c r="F16" s="104">
        <v>3.699547981653334</v>
      </c>
      <c r="G16" s="105">
        <f t="shared" si="0"/>
        <v>10.799890989653335</v>
      </c>
      <c r="H16" s="110"/>
      <c r="I16" s="82"/>
      <c r="J16" s="61"/>
      <c r="K16" s="61"/>
    </row>
    <row r="17" spans="1:11" s="2" customFormat="1" ht="24" customHeight="1">
      <c r="A17" s="102">
        <v>3.3</v>
      </c>
      <c r="B17" s="103" t="s">
        <v>7</v>
      </c>
      <c r="C17" s="104" t="s">
        <v>6</v>
      </c>
      <c r="D17" s="104">
        <v>86.13180519999999</v>
      </c>
      <c r="E17" s="104">
        <v>86.47633242079998</v>
      </c>
      <c r="F17" s="104">
        <v>89.93538571763197</v>
      </c>
      <c r="G17" s="105">
        <f t="shared" si="0"/>
        <v>262.54352333843195</v>
      </c>
      <c r="H17" s="110"/>
      <c r="I17" s="82"/>
      <c r="J17" s="61"/>
      <c r="K17" s="61"/>
    </row>
    <row r="18" spans="1:11" s="2" customFormat="1" ht="24" customHeight="1">
      <c r="A18" s="102">
        <v>3.4</v>
      </c>
      <c r="B18" s="103" t="s">
        <v>8</v>
      </c>
      <c r="C18" s="104" t="s">
        <v>6</v>
      </c>
      <c r="D18" s="104">
        <v>1.1737874666666666</v>
      </c>
      <c r="E18" s="104">
        <v>1.178482616533333</v>
      </c>
      <c r="F18" s="104">
        <v>1.2256219211946664</v>
      </c>
      <c r="G18" s="105">
        <f t="shared" si="0"/>
        <v>3.577892004394666</v>
      </c>
      <c r="H18" s="110"/>
      <c r="I18" s="82"/>
      <c r="J18" s="61"/>
      <c r="K18" s="61"/>
    </row>
    <row r="19" spans="1:11" s="2" customFormat="1" ht="24" customHeight="1">
      <c r="A19" s="102">
        <v>3.5</v>
      </c>
      <c r="B19" s="103" t="s">
        <v>11</v>
      </c>
      <c r="C19" s="104" t="s">
        <v>6</v>
      </c>
      <c r="D19" s="104">
        <v>446.93053480000003</v>
      </c>
      <c r="E19" s="104">
        <v>448.71825693920005</v>
      </c>
      <c r="F19" s="104">
        <v>466.66698721676806</v>
      </c>
      <c r="G19" s="112">
        <f t="shared" si="0"/>
        <v>1362.3157789559682</v>
      </c>
      <c r="H19" s="110"/>
      <c r="I19" s="82"/>
      <c r="J19" s="61"/>
      <c r="K19" s="61"/>
    </row>
    <row r="20" spans="1:11" s="2" customFormat="1" ht="24" customHeight="1">
      <c r="A20" s="102">
        <v>3.6</v>
      </c>
      <c r="B20" s="103" t="s">
        <v>105</v>
      </c>
      <c r="C20" s="104" t="s">
        <v>113</v>
      </c>
      <c r="D20" s="113">
        <v>530</v>
      </c>
      <c r="E20" s="113">
        <v>538</v>
      </c>
      <c r="F20" s="113">
        <v>567</v>
      </c>
      <c r="G20" s="114">
        <f t="shared" si="0"/>
        <v>1635</v>
      </c>
      <c r="H20" s="110"/>
      <c r="I20" s="82"/>
      <c r="K20" s="61"/>
    </row>
    <row r="21" spans="1:11" s="2" customFormat="1" ht="24" customHeight="1">
      <c r="A21" s="102">
        <v>3.7</v>
      </c>
      <c r="B21" s="103" t="s">
        <v>106</v>
      </c>
      <c r="C21" s="104" t="s">
        <v>113</v>
      </c>
      <c r="D21" s="113">
        <v>112</v>
      </c>
      <c r="E21" s="113">
        <v>125</v>
      </c>
      <c r="F21" s="113">
        <v>135</v>
      </c>
      <c r="G21" s="114">
        <f t="shared" si="0"/>
        <v>372</v>
      </c>
      <c r="H21" s="110"/>
      <c r="I21" s="82"/>
      <c r="K21" s="61"/>
    </row>
    <row r="22" spans="1:11" s="2" customFormat="1" ht="17.25" customHeight="1">
      <c r="A22" s="102">
        <v>3.8</v>
      </c>
      <c r="B22" s="103" t="s">
        <v>107</v>
      </c>
      <c r="C22" s="104" t="s">
        <v>113</v>
      </c>
      <c r="D22" s="113">
        <v>10</v>
      </c>
      <c r="E22" s="113">
        <v>12</v>
      </c>
      <c r="F22" s="113">
        <v>13</v>
      </c>
      <c r="G22" s="114">
        <f t="shared" si="0"/>
        <v>35</v>
      </c>
      <c r="H22" s="110"/>
      <c r="I22" s="82"/>
      <c r="K22" s="61"/>
    </row>
    <row r="23" spans="1:11" s="2" customFormat="1" ht="24" customHeight="1">
      <c r="A23" s="102">
        <v>3.9</v>
      </c>
      <c r="B23" s="115" t="s">
        <v>22</v>
      </c>
      <c r="C23" s="104" t="s">
        <v>113</v>
      </c>
      <c r="D23" s="113">
        <v>60</v>
      </c>
      <c r="E23" s="113">
        <v>62</v>
      </c>
      <c r="F23" s="113">
        <v>67</v>
      </c>
      <c r="G23" s="114">
        <f t="shared" si="0"/>
        <v>189</v>
      </c>
      <c r="H23" s="110"/>
      <c r="I23" s="82"/>
      <c r="K23" s="61"/>
    </row>
    <row r="24" spans="1:11" s="2" customFormat="1" ht="24" customHeight="1">
      <c r="A24" s="102"/>
      <c r="B24" s="116" t="s">
        <v>12</v>
      </c>
      <c r="C24" s="108" t="s">
        <v>113</v>
      </c>
      <c r="D24" s="117">
        <f>SUM(D20:D23)</f>
        <v>712</v>
      </c>
      <c r="E24" s="117">
        <f>SUM(E20:E23)</f>
        <v>737</v>
      </c>
      <c r="F24" s="117">
        <f>SUM(F20:F23)</f>
        <v>782</v>
      </c>
      <c r="G24" s="118">
        <f>SUM(G20:G23)</f>
        <v>2231</v>
      </c>
      <c r="H24" s="110"/>
      <c r="I24" s="82"/>
      <c r="K24" s="61"/>
    </row>
    <row r="25" spans="1:11" s="2" customFormat="1" ht="24" customHeight="1">
      <c r="A25" s="111"/>
      <c r="B25" s="119" t="s">
        <v>12</v>
      </c>
      <c r="C25" s="108" t="s">
        <v>6</v>
      </c>
      <c r="D25" s="120">
        <f>SUM(D15:D23)</f>
        <v>1619.0293648</v>
      </c>
      <c r="E25" s="120">
        <f>SUM(E15:E23)</f>
        <v>1647.6574822592</v>
      </c>
      <c r="F25" s="120">
        <v>947.0837815495679</v>
      </c>
      <c r="G25" s="109">
        <f t="shared" si="0"/>
        <v>4213.770628608768</v>
      </c>
      <c r="H25" s="110"/>
      <c r="I25" s="82"/>
      <c r="K25" s="61"/>
    </row>
    <row r="26" spans="1:12" s="2" customFormat="1" ht="32.25" customHeight="1">
      <c r="A26" s="101">
        <v>4</v>
      </c>
      <c r="B26" s="108" t="s">
        <v>21</v>
      </c>
      <c r="C26" s="108" t="s">
        <v>6</v>
      </c>
      <c r="D26" s="108">
        <v>23.001</v>
      </c>
      <c r="E26" s="108">
        <v>23.093004000000004</v>
      </c>
      <c r="F26" s="108">
        <v>23.323934040000005</v>
      </c>
      <c r="G26" s="109">
        <f t="shared" si="0"/>
        <v>69.41793804000001</v>
      </c>
      <c r="H26" s="110"/>
      <c r="I26" s="82"/>
      <c r="J26" s="61"/>
      <c r="K26" s="61"/>
      <c r="L26" s="58"/>
    </row>
    <row r="27" spans="1:9" s="2" customFormat="1" ht="19.5" customHeight="1">
      <c r="A27" s="101">
        <v>5</v>
      </c>
      <c r="B27" s="121" t="s">
        <v>20</v>
      </c>
      <c r="C27" s="100"/>
      <c r="D27" s="100">
        <v>0</v>
      </c>
      <c r="E27" s="100">
        <v>0</v>
      </c>
      <c r="F27" s="100"/>
      <c r="G27" s="105">
        <f t="shared" si="0"/>
        <v>0</v>
      </c>
      <c r="H27" s="110"/>
      <c r="I27" s="82"/>
    </row>
    <row r="28" spans="1:9" s="2" customFormat="1" ht="18" customHeight="1">
      <c r="A28" s="111"/>
      <c r="B28" s="107" t="s">
        <v>12</v>
      </c>
      <c r="C28" s="108" t="s">
        <v>2</v>
      </c>
      <c r="D28" s="108">
        <v>0</v>
      </c>
      <c r="E28" s="108">
        <v>0</v>
      </c>
      <c r="F28" s="108"/>
      <c r="G28" s="122">
        <f t="shared" si="0"/>
        <v>0</v>
      </c>
      <c r="H28" s="110"/>
      <c r="I28" s="82"/>
    </row>
    <row r="29" spans="1:12" s="2" customFormat="1" ht="19.5" customHeight="1">
      <c r="A29" s="101">
        <v>6</v>
      </c>
      <c r="B29" s="100" t="s">
        <v>23</v>
      </c>
      <c r="C29" s="100"/>
      <c r="D29" s="100">
        <v>0</v>
      </c>
      <c r="E29" s="100">
        <v>0</v>
      </c>
      <c r="F29" s="100"/>
      <c r="G29" s="105">
        <f t="shared" si="0"/>
        <v>0</v>
      </c>
      <c r="H29" s="110"/>
      <c r="I29" s="82"/>
      <c r="L29" s="60"/>
    </row>
    <row r="30" spans="1:11" s="2" customFormat="1" ht="24" customHeight="1">
      <c r="A30" s="102">
        <v>6.1</v>
      </c>
      <c r="B30" s="103" t="s">
        <v>24</v>
      </c>
      <c r="C30" s="104" t="s">
        <v>26</v>
      </c>
      <c r="D30" s="104">
        <v>298.316</v>
      </c>
      <c r="E30" s="104">
        <v>299.509264</v>
      </c>
      <c r="F30" s="104">
        <v>301.00681032</v>
      </c>
      <c r="G30" s="105">
        <f t="shared" si="0"/>
        <v>898.83207432</v>
      </c>
      <c r="H30" s="110"/>
      <c r="I30" s="82"/>
      <c r="J30" s="61"/>
      <c r="K30" s="61"/>
    </row>
    <row r="31" spans="1:9" s="2" customFormat="1" ht="18" customHeight="1">
      <c r="A31" s="102">
        <v>6.2</v>
      </c>
      <c r="B31" s="103" t="s">
        <v>25</v>
      </c>
      <c r="C31" s="104" t="s">
        <v>26</v>
      </c>
      <c r="D31" s="104">
        <v>0</v>
      </c>
      <c r="E31" s="104">
        <v>0</v>
      </c>
      <c r="F31" s="104">
        <v>0</v>
      </c>
      <c r="G31" s="105">
        <f t="shared" si="0"/>
        <v>0</v>
      </c>
      <c r="H31" s="110"/>
      <c r="I31" s="82"/>
    </row>
    <row r="32" spans="1:11" s="2" customFormat="1" ht="21.75" customHeight="1">
      <c r="A32" s="111"/>
      <c r="B32" s="107" t="s">
        <v>12</v>
      </c>
      <c r="C32" s="108" t="s">
        <v>26</v>
      </c>
      <c r="D32" s="108">
        <v>298.316</v>
      </c>
      <c r="E32" s="108">
        <v>299.509264</v>
      </c>
      <c r="F32" s="108">
        <v>301.00681032</v>
      </c>
      <c r="G32" s="109">
        <f t="shared" si="0"/>
        <v>898.83207432</v>
      </c>
      <c r="H32" s="110"/>
      <c r="I32" s="82"/>
      <c r="K32" s="61"/>
    </row>
    <row r="33" spans="1:8" ht="24" customHeight="1">
      <c r="A33" s="123"/>
      <c r="B33" s="123"/>
      <c r="C33" s="123"/>
      <c r="D33" s="123"/>
      <c r="E33" s="123"/>
      <c r="F33" s="123"/>
      <c r="G33" s="123"/>
      <c r="H33" s="123"/>
    </row>
    <row r="34" spans="1:8" ht="24" customHeight="1">
      <c r="A34" s="142" t="s">
        <v>118</v>
      </c>
      <c r="B34" s="142"/>
      <c r="C34" s="123"/>
      <c r="D34" s="142" t="s">
        <v>116</v>
      </c>
      <c r="E34" s="142"/>
      <c r="F34" s="123"/>
      <c r="G34" s="142" t="s">
        <v>117</v>
      </c>
      <c r="H34" s="142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6">
    <mergeCell ref="A1:H1"/>
    <mergeCell ref="A2:H2"/>
    <mergeCell ref="A3:H3"/>
    <mergeCell ref="A34:B34"/>
    <mergeCell ref="D34:E34"/>
    <mergeCell ref="G34:H34"/>
  </mergeCells>
  <printOptions/>
  <pageMargins left="0.25" right="0.5" top="0.7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 COMPUTER SYSTEM</dc:creator>
  <cp:keywords/>
  <dc:description/>
  <cp:lastModifiedBy>acer</cp:lastModifiedBy>
  <cp:lastPrinted>2020-07-17T08:46:10Z</cp:lastPrinted>
  <dcterms:created xsi:type="dcterms:W3CDTF">2019-06-10T08:11:54Z</dcterms:created>
  <dcterms:modified xsi:type="dcterms:W3CDTF">2020-07-24T06:19:56Z</dcterms:modified>
  <cp:category/>
  <cp:version/>
  <cp:contentType/>
  <cp:contentStatus/>
</cp:coreProperties>
</file>